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2"/>
  </bookViews>
  <sheets>
    <sheet name="BSQRT" sheetId="1" r:id="rId1"/>
    <sheet name="state equity" sheetId="2" r:id="rId2"/>
    <sheet name="PLQRT" sheetId="3" r:id="rId3"/>
    <sheet name="cashflowqrt" sheetId="4" r:id="rId4"/>
  </sheets>
  <definedNames>
    <definedName name="_xlnm.Print_Titles" localSheetId="3">'cashflowqrt'!$1:$11</definedName>
  </definedNames>
  <calcPr fullCalcOnLoad="1"/>
</workbook>
</file>

<file path=xl/sharedStrings.xml><?xml version="1.0" encoding="utf-8"?>
<sst xmlns="http://schemas.openxmlformats.org/spreadsheetml/2006/main" count="203" uniqueCount="158">
  <si>
    <t>Long term borrowings</t>
  </si>
  <si>
    <t>Share capital</t>
  </si>
  <si>
    <t>Short term borrowings</t>
  </si>
  <si>
    <t>Cash and bank balances</t>
  </si>
  <si>
    <t>Revenue</t>
  </si>
  <si>
    <t>Inventories</t>
  </si>
  <si>
    <t>Property, plant and equipment</t>
  </si>
  <si>
    <t>Profit before taxation</t>
  </si>
  <si>
    <t>Tax expense</t>
  </si>
  <si>
    <r>
      <t xml:space="preserve">DKLS INDUSTRIES BERHAD </t>
    </r>
    <r>
      <rPr>
        <b/>
        <sz val="12"/>
        <rFont val="Times New Roman"/>
        <family val="1"/>
      </rPr>
      <t>(369472 - P)</t>
    </r>
  </si>
  <si>
    <t>(Incorporated in Malaysia)</t>
  </si>
  <si>
    <t>todate</t>
  </si>
  <si>
    <t>cumulative</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</si>
  <si>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</si>
  <si>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</si>
  <si>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</si>
  <si>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</si>
  <si>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</si>
  <si>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</si>
  <si>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</si>
  <si>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</si>
  <si>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</si>
  <si>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 xml:space="preserve">Exchange </t>
  </si>
  <si>
    <t>fluctuation</t>
  </si>
  <si>
    <t>reserve</t>
  </si>
  <si>
    <t>Retained</t>
  </si>
  <si>
    <t>profits</t>
  </si>
  <si>
    <t>Total</t>
  </si>
  <si>
    <t>Interest paid</t>
  </si>
  <si>
    <t>Taxes paid</t>
  </si>
  <si>
    <t>Condensed Consolidated Statement of Changes in Equity</t>
  </si>
  <si>
    <t>Condensed Consolidated Cash Flow Statement</t>
  </si>
  <si>
    <t>Non-cash items</t>
  </si>
  <si>
    <t>2002</t>
  </si>
  <si>
    <t>Deferred taxation</t>
  </si>
  <si>
    <t>Tax recoverable</t>
  </si>
  <si>
    <t>Condensed Consolidated Income Statement</t>
  </si>
  <si>
    <t>Condensed Consolidated Balance Sheet</t>
  </si>
  <si>
    <t>Deferred tax assets</t>
  </si>
  <si>
    <t xml:space="preserve">ended </t>
  </si>
  <si>
    <t>Interest received</t>
  </si>
  <si>
    <t>Property development costs</t>
  </si>
  <si>
    <t>Effects of exchange rate differences</t>
  </si>
  <si>
    <t>3 months</t>
  </si>
  <si>
    <t xml:space="preserve">3 months </t>
  </si>
  <si>
    <t>ASSETS</t>
  </si>
  <si>
    <t>Investment properties</t>
  </si>
  <si>
    <t>Investments in associates</t>
  </si>
  <si>
    <t>Total Assets</t>
  </si>
  <si>
    <t>Current Assets</t>
  </si>
  <si>
    <t>Non-Current Assets</t>
  </si>
  <si>
    <t>EQUITY AND LIABILITIES</t>
  </si>
  <si>
    <t>Other reserves</t>
  </si>
  <si>
    <t>Total equity</t>
  </si>
  <si>
    <t>Non-Current Liabilities</t>
  </si>
  <si>
    <t>Total non-current assets</t>
  </si>
  <si>
    <t>Total current assets</t>
  </si>
  <si>
    <t>Total non-current liabilities</t>
  </si>
  <si>
    <t>Total current liabilities</t>
  </si>
  <si>
    <t>TOTAL EQUITY AND LIABILITIES</t>
  </si>
  <si>
    <t>Minority</t>
  </si>
  <si>
    <t>Interest</t>
  </si>
  <si>
    <t xml:space="preserve">Total </t>
  </si>
  <si>
    <t>Equity</t>
  </si>
  <si>
    <t>Currency translation differences representing</t>
  </si>
  <si>
    <t xml:space="preserve">  net expense recognised directly in equity</t>
  </si>
  <si>
    <t>Operating expenses</t>
  </si>
  <si>
    <t>Depreciation, impairment and amortisation</t>
  </si>
  <si>
    <t>Administrative expenses</t>
  </si>
  <si>
    <t>Attributable to:</t>
  </si>
  <si>
    <t>Equity holders of the parent</t>
  </si>
  <si>
    <t>The Condensed Consolidated Cash Flow Statement should be read in conjunction with the Annual Financial</t>
  </si>
  <si>
    <t>Retained profits</t>
  </si>
  <si>
    <t>Bank overdrafts</t>
  </si>
  <si>
    <t>Prepaid lease payments</t>
  </si>
  <si>
    <t>Changes in work-in-progress and finished goods</t>
  </si>
  <si>
    <t>Less : Deposit pledged for banking facilities</t>
  </si>
  <si>
    <t>Attributable to Equity Holders of the Parent</t>
  </si>
  <si>
    <t>Changes in working capital:-</t>
  </si>
  <si>
    <t>Other investment</t>
  </si>
  <si>
    <t>Net assets per share (RM)</t>
  </si>
  <si>
    <t xml:space="preserve">Other income </t>
  </si>
  <si>
    <t>Trade and other receivables</t>
  </si>
  <si>
    <t>Trade and other payables</t>
  </si>
  <si>
    <t>Total Liabilities</t>
  </si>
  <si>
    <t>Land held for property development</t>
  </si>
  <si>
    <t>Profit for the period</t>
  </si>
  <si>
    <t xml:space="preserve">  of the parent</t>
  </si>
  <si>
    <t>Basic, for profit for the period</t>
  </si>
  <si>
    <t>Diluted, for profit for the period</t>
  </si>
  <si>
    <t>Current Liabilities</t>
  </si>
  <si>
    <t>Equity Attributable to Equity Holders of the Parent</t>
  </si>
  <si>
    <t>Operating profit before changes in working capital</t>
  </si>
  <si>
    <t>Net cash used in financing activities</t>
  </si>
  <si>
    <t>ended</t>
  </si>
  <si>
    <t>Dividend</t>
  </si>
  <si>
    <t>Tax payable</t>
  </si>
  <si>
    <t>Deposits with licensed banks</t>
  </si>
  <si>
    <t>Net (expense)/income recognised directly in</t>
  </si>
  <si>
    <t xml:space="preserve">  equity </t>
  </si>
  <si>
    <t xml:space="preserve">Total recognised income and expenses for </t>
  </si>
  <si>
    <t>Net increase in cash and cash equivalents</t>
  </si>
  <si>
    <t>2008</t>
  </si>
  <si>
    <t>Balance at 1 January 2008</t>
  </si>
  <si>
    <t>.</t>
  </si>
  <si>
    <t>Share of profit/(loss) of associates</t>
  </si>
  <si>
    <t>31 December 2008</t>
  </si>
  <si>
    <t xml:space="preserve">  Non distributable</t>
  </si>
  <si>
    <t>Balance at 1 January 2009</t>
  </si>
  <si>
    <t>The Condensed Consolidated Statement of Changes in Equity should be read in conjunction with the Annual Financial Report for the year ended 31 December 2008</t>
  </si>
  <si>
    <t>and the accompanying notes attached to the Interim Financial Report.</t>
  </si>
  <si>
    <t>2009</t>
  </si>
  <si>
    <t>Report for the year ended 31 December 2008 and the accompanying notes attached to the Interim Financial Report.</t>
  </si>
  <si>
    <t>Cash generated from operations</t>
  </si>
  <si>
    <t>Net cash generated from operating activities</t>
  </si>
  <si>
    <t>As at 31 December 2009</t>
  </si>
  <si>
    <t>31 December 2009</t>
  </si>
  <si>
    <t>For the fourth quarter and twelve months ended 31 December 2009</t>
  </si>
  <si>
    <t>12 months ended 31 December 2009</t>
  </si>
  <si>
    <t>Balance at 31 December 2009</t>
  </si>
  <si>
    <t>12 months ended 31 December 2008</t>
  </si>
  <si>
    <t>Balance at 31 December 2008</t>
  </si>
  <si>
    <t>Employee benefits expenses</t>
  </si>
  <si>
    <t xml:space="preserve">31 December </t>
  </si>
  <si>
    <t>31 December</t>
  </si>
  <si>
    <t>12 months</t>
  </si>
  <si>
    <t>Continuing Operations</t>
  </si>
  <si>
    <t>Profit for the period from continuing operations</t>
  </si>
  <si>
    <t>Discontinued Operations</t>
  </si>
  <si>
    <t>Minority interests</t>
  </si>
  <si>
    <t xml:space="preserve">Earnings per share attributable to equity holders </t>
  </si>
  <si>
    <t>Gain on disposal of assets held for sale</t>
  </si>
  <si>
    <t>Basic, for profit from continuing operations (sen)</t>
  </si>
  <si>
    <t>Basic, for profit from discontinuing operations (sen)</t>
  </si>
  <si>
    <t>Diluted, for profit from continuing operations (sen)</t>
  </si>
  <si>
    <t>Diluted, for profit fron discontinuing operations (sen)</t>
  </si>
  <si>
    <t>Finance costs</t>
  </si>
  <si>
    <t>Profit before taxation from:</t>
  </si>
  <si>
    <t>Continuing operations</t>
  </si>
  <si>
    <t>Discontinuing operations</t>
  </si>
  <si>
    <t>Profit for the year</t>
  </si>
  <si>
    <t xml:space="preserve">  the year</t>
  </si>
  <si>
    <t xml:space="preserve">Currency translation differences </t>
  </si>
  <si>
    <t xml:space="preserve">Fair value adjustment arising from </t>
  </si>
  <si>
    <t xml:space="preserve">  reclassification from property, plant</t>
  </si>
  <si>
    <t>Issuance of shares to minority interest</t>
  </si>
  <si>
    <t>Net cash generated from investing activities</t>
  </si>
  <si>
    <t>Cash and cash equivalents at beginning of the year</t>
  </si>
  <si>
    <t>Cash and cash equivalents at end of the year</t>
  </si>
  <si>
    <t>Cash and cash equivalents at the end of the year comprise the following:</t>
  </si>
  <si>
    <t>Distributable</t>
  </si>
  <si>
    <t>Changes in equity interest in subsidiary</t>
  </si>
  <si>
    <t xml:space="preserve">    and equipment to investment property</t>
  </si>
  <si>
    <t>Deferred tax on fair value adjustment arising</t>
  </si>
  <si>
    <t xml:space="preserve">  arising from reclassification from propertu, </t>
  </si>
  <si>
    <t xml:space="preserve">  plant and equipment to investment property</t>
  </si>
  <si>
    <t>Realisation of revaluation surplus arising from</t>
  </si>
  <si>
    <t xml:space="preserve">  property sold</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</si>
</sst>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12">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sz val="11"/>
      <color indexed="8"/>
      <name val="Times New Roman"/>
      <family val="1"/>
    </font>
    <font>
      <b/>
      <sz val="11"/>
      <color indexed="8"/>
      <name val="Times New Roman"/>
      <family val="1"/>
    </font>
    <font>
      <u val="single"/>
      <sz val="10"/>
      <color indexed="12"/>
      <name val="Times New Roman"/>
      <family val="0"/>
    </font>
    <font>
      <u val="single"/>
      <sz val="10"/>
      <color indexed="36"/>
      <name val="Times New Roman"/>
      <family val="0"/>
    </font>
    <font>
      <b/>
      <sz val="12"/>
      <name val="Times New Roman"/>
      <family val="1"/>
    </font>
    <font>
      <b/>
      <sz val="11"/>
      <color indexed="10"/>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38" fontId="1" fillId="0" borderId="0" xfId="0" applyNumberFormat="1" applyFont="1" applyAlignment="1">
      <alignment/>
    </xf>
    <xf numFmtId="38" fontId="2" fillId="0" borderId="0" xfId="0" applyNumberFormat="1" applyFont="1" applyBorder="1" applyAlignment="1">
      <alignment horizontal="center"/>
    </xf>
    <xf numFmtId="0" fontId="1" fillId="0" borderId="0" xfId="0" applyFont="1" applyBorder="1" applyAlignment="1">
      <alignment/>
    </xf>
    <xf numFmtId="38" fontId="2" fillId="0" borderId="0" xfId="0" applyNumberFormat="1" applyFont="1" applyBorder="1" applyAlignment="1">
      <alignment horizontal="right"/>
    </xf>
    <xf numFmtId="0" fontId="1"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0" applyNumberFormat="1" applyFont="1" applyAlignment="1">
      <alignment horizontal="center"/>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Alignment="1">
      <alignment horizontal="center"/>
    </xf>
    <xf numFmtId="0" fontId="1" fillId="0" borderId="1" xfId="0" applyFont="1" applyBorder="1" applyAlignment="1">
      <alignment horizontal="center"/>
    </xf>
    <xf numFmtId="178" fontId="1" fillId="0" borderId="1" xfId="15" applyNumberFormat="1" applyFont="1" applyBorder="1" applyAlignment="1">
      <alignment horizontal="right"/>
    </xf>
    <xf numFmtId="178" fontId="1" fillId="0" borderId="2" xfId="15" applyNumberFormat="1" applyFont="1" applyBorder="1" applyAlignment="1">
      <alignment horizontal="right"/>
    </xf>
    <xf numFmtId="178" fontId="1" fillId="0" borderId="0" xfId="15" applyNumberFormat="1" applyFont="1" applyBorder="1" applyAlignment="1">
      <alignment horizontal="right"/>
    </xf>
    <xf numFmtId="178" fontId="1" fillId="0" borderId="0" xfId="15" applyNumberFormat="1" applyFont="1" applyBorder="1" applyAlignment="1">
      <alignment/>
    </xf>
    <xf numFmtId="0" fontId="1" fillId="0" borderId="1" xfId="0" applyFont="1" applyBorder="1" applyAlignment="1">
      <alignment horizontal="right"/>
    </xf>
    <xf numFmtId="0" fontId="2" fillId="0" borderId="0" xfId="0" applyFont="1" applyAlignment="1">
      <alignment/>
    </xf>
    <xf numFmtId="0" fontId="5" fillId="0" borderId="0" xfId="0" applyFont="1" applyBorder="1" applyAlignment="1">
      <alignment/>
    </xf>
    <xf numFmtId="178" fontId="1" fillId="0" borderId="3" xfId="15" applyNumberFormat="1" applyFont="1" applyBorder="1" applyAlignment="1">
      <alignment/>
    </xf>
    <xf numFmtId="178" fontId="1" fillId="0" borderId="4" xfId="15" applyNumberFormat="1"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xf>
    <xf numFmtId="0" fontId="2" fillId="0" borderId="0" xfId="0" applyFont="1" applyAlignment="1">
      <alignment horizontal="center"/>
    </xf>
    <xf numFmtId="3" fontId="1" fillId="0" borderId="0" xfId="0" applyNumberFormat="1" applyFont="1" applyBorder="1" applyAlignment="1">
      <alignment horizontal="center"/>
    </xf>
    <xf numFmtId="49" fontId="2" fillId="0" borderId="0" xfId="0" applyNumberFormat="1" applyFont="1" applyAlignment="1">
      <alignment horizontal="right"/>
    </xf>
    <xf numFmtId="49" fontId="2" fillId="0" borderId="0" xfId="15" applyNumberFormat="1" applyFont="1" applyAlignment="1">
      <alignment horizontal="right"/>
    </xf>
    <xf numFmtId="43" fontId="1" fillId="0" borderId="0" xfId="15" applyFont="1" applyBorder="1" applyAlignment="1">
      <alignment horizontal="center"/>
    </xf>
    <xf numFmtId="43" fontId="1" fillId="0" borderId="0" xfId="15" applyNumberFormat="1" applyFont="1" applyBorder="1" applyAlignment="1">
      <alignment horizontal="right"/>
    </xf>
    <xf numFmtId="43" fontId="1" fillId="0" borderId="0" xfId="15" applyNumberFormat="1" applyFont="1" applyBorder="1" applyAlignment="1">
      <alignment horizontal="center"/>
    </xf>
    <xf numFmtId="180" fontId="1" fillId="0" borderId="0" xfId="15" applyNumberFormat="1" applyFont="1" applyBorder="1" applyAlignment="1">
      <alignment horizontal="right"/>
    </xf>
    <xf numFmtId="3" fontId="1" fillId="0" borderId="0" xfId="0" applyNumberFormat="1" applyFont="1" applyBorder="1" applyAlignment="1">
      <alignment horizontal="left"/>
    </xf>
    <xf numFmtId="0" fontId="3" fillId="0" borderId="0" xfId="0" applyFont="1" applyBorder="1" applyAlignment="1">
      <alignment horizontal="center"/>
    </xf>
    <xf numFmtId="38" fontId="1" fillId="0" borderId="0" xfId="0" applyNumberFormat="1" applyFont="1" applyBorder="1" applyAlignment="1">
      <alignment/>
    </xf>
    <xf numFmtId="178" fontId="1" fillId="0" borderId="0" xfId="0" applyNumberFormat="1" applyFont="1" applyBorder="1" applyAlignment="1">
      <alignment horizontal="right"/>
    </xf>
    <xf numFmtId="0" fontId="1" fillId="0" borderId="0" xfId="0" applyFont="1" applyBorder="1" applyAlignment="1">
      <alignment horizontal="left"/>
    </xf>
    <xf numFmtId="178" fontId="1" fillId="0" borderId="5" xfId="15" applyNumberFormat="1" applyFont="1" applyBorder="1" applyAlignment="1">
      <alignment/>
    </xf>
    <xf numFmtId="178" fontId="1" fillId="0" borderId="3" xfId="0" applyNumberFormat="1" applyFont="1" applyBorder="1" applyAlignment="1">
      <alignment horizontal="right"/>
    </xf>
    <xf numFmtId="178" fontId="1" fillId="0" borderId="3" xfId="0" applyNumberFormat="1" applyFont="1" applyBorder="1" applyAlignment="1">
      <alignment horizontal="center"/>
    </xf>
    <xf numFmtId="178" fontId="1" fillId="0" borderId="3" xfId="15" applyNumberFormat="1" applyFont="1" applyBorder="1" applyAlignment="1">
      <alignment horizontal="right"/>
    </xf>
    <xf numFmtId="0" fontId="6" fillId="0" borderId="0" xfId="0" applyFont="1" applyBorder="1" applyAlignment="1">
      <alignment horizontal="right"/>
    </xf>
    <xf numFmtId="0" fontId="5" fillId="0" borderId="0" xfId="0" applyFont="1" applyBorder="1" applyAlignment="1">
      <alignment horizontal="right"/>
    </xf>
    <xf numFmtId="178" fontId="1" fillId="0" borderId="1" xfId="15" applyNumberFormat="1" applyFont="1" applyBorder="1" applyAlignment="1">
      <alignment/>
    </xf>
    <xf numFmtId="178" fontId="1" fillId="0" borderId="6" xfId="15" applyNumberFormat="1" applyFont="1" applyBorder="1" applyAlignment="1">
      <alignment/>
    </xf>
    <xf numFmtId="0" fontId="7" fillId="0" borderId="0" xfId="0" applyFont="1" applyBorder="1" applyAlignment="1">
      <alignment horizontal="left"/>
    </xf>
    <xf numFmtId="178" fontId="1" fillId="0" borderId="0" xfId="15" applyNumberFormat="1" applyFont="1" applyBorder="1" applyAlignment="1">
      <alignment horizontal="center"/>
    </xf>
    <xf numFmtId="0" fontId="2" fillId="0" borderId="0" xfId="0" applyFont="1" applyBorder="1" applyAlignment="1">
      <alignment/>
    </xf>
    <xf numFmtId="178" fontId="1" fillId="0" borderId="0" xfId="0" applyNumberFormat="1" applyFont="1" applyBorder="1" applyAlignment="1">
      <alignment horizontal="center"/>
    </xf>
    <xf numFmtId="0" fontId="2" fillId="0" borderId="0" xfId="0" applyFont="1" applyBorder="1" applyAlignment="1">
      <alignment horizontal="center"/>
    </xf>
    <xf numFmtId="178" fontId="1" fillId="0" borderId="0" xfId="15" applyNumberFormat="1" applyFont="1" applyBorder="1" applyAlignment="1" quotePrefix="1">
      <alignment/>
    </xf>
    <xf numFmtId="178" fontId="1" fillId="0" borderId="0" xfId="15" applyNumberFormat="1" applyFont="1" applyFill="1" applyBorder="1" applyAlignment="1">
      <alignment horizontal="right"/>
    </xf>
    <xf numFmtId="0" fontId="1" fillId="0" borderId="0" xfId="0" applyFont="1" applyFill="1" applyBorder="1" applyAlignment="1">
      <alignment/>
    </xf>
    <xf numFmtId="178" fontId="1" fillId="0" borderId="0" xfId="15" applyNumberFormat="1" applyFont="1" applyAlignment="1">
      <alignment horizontal="left"/>
    </xf>
    <xf numFmtId="178" fontId="1" fillId="0" borderId="4" xfId="15" applyNumberFormat="1" applyFont="1" applyBorder="1" applyAlignment="1">
      <alignment horizontal="left"/>
    </xf>
    <xf numFmtId="49" fontId="2" fillId="0" borderId="0" xfId="0" applyNumberFormat="1" applyFont="1" applyBorder="1" applyAlignment="1">
      <alignment horizontal="right"/>
    </xf>
    <xf numFmtId="38" fontId="1" fillId="0" borderId="0" xfId="0" applyNumberFormat="1" applyFont="1" applyAlignment="1">
      <alignment horizontal="right"/>
    </xf>
    <xf numFmtId="38" fontId="2" fillId="0" borderId="0" xfId="0" applyNumberFormat="1" applyFont="1" applyAlignment="1">
      <alignment horizontal="right"/>
    </xf>
    <xf numFmtId="0" fontId="2" fillId="0" borderId="0" xfId="0" applyFont="1" applyAlignment="1">
      <alignment horizontal="right"/>
    </xf>
    <xf numFmtId="49" fontId="2" fillId="0" borderId="1" xfId="0" applyNumberFormat="1" applyFont="1" applyBorder="1" applyAlignment="1">
      <alignment horizontal="right"/>
    </xf>
    <xf numFmtId="0" fontId="2" fillId="0" borderId="1" xfId="0" applyFont="1" applyBorder="1" applyAlignment="1">
      <alignment horizontal="right"/>
    </xf>
    <xf numFmtId="10" fontId="1" fillId="0" borderId="0" xfId="21" applyNumberFormat="1" applyFont="1" applyBorder="1" applyAlignment="1">
      <alignment horizontal="right"/>
    </xf>
    <xf numFmtId="178" fontId="1" fillId="0" borderId="7" xfId="0" applyNumberFormat="1" applyFont="1" applyBorder="1" applyAlignment="1">
      <alignment horizontal="right"/>
    </xf>
    <xf numFmtId="178" fontId="1" fillId="0" borderId="7" xfId="15" applyNumberFormat="1" applyFont="1" applyBorder="1" applyAlignment="1">
      <alignment/>
    </xf>
    <xf numFmtId="0" fontId="1" fillId="0" borderId="0" xfId="0" applyFont="1" applyFill="1" applyBorder="1" applyAlignment="1">
      <alignment horizontal="left"/>
    </xf>
    <xf numFmtId="0" fontId="1" fillId="0" borderId="0" xfId="0" applyFont="1" applyFill="1" applyAlignment="1">
      <alignment horizontal="center"/>
    </xf>
    <xf numFmtId="0" fontId="1" fillId="0" borderId="0" xfId="0" applyFont="1" applyFill="1" applyAlignment="1">
      <alignment/>
    </xf>
    <xf numFmtId="43" fontId="1" fillId="0" borderId="2" xfId="15" applyFont="1" applyFill="1" applyBorder="1" applyAlignment="1">
      <alignment/>
    </xf>
    <xf numFmtId="4" fontId="1" fillId="0" borderId="0" xfId="15" applyNumberFormat="1" applyFont="1" applyFill="1" applyAlignment="1">
      <alignment horizontal="center"/>
    </xf>
    <xf numFmtId="0" fontId="2" fillId="0" borderId="0" xfId="0" applyFont="1" applyFill="1" applyAlignment="1">
      <alignment/>
    </xf>
    <xf numFmtId="178" fontId="1" fillId="0" borderId="1" xfId="15" applyNumberFormat="1" applyFont="1" applyFill="1" applyBorder="1" applyAlignment="1">
      <alignment horizontal="left"/>
    </xf>
    <xf numFmtId="0" fontId="0" fillId="0" borderId="0" xfId="0" applyFill="1" applyAlignment="1">
      <alignment/>
    </xf>
    <xf numFmtId="0" fontId="3"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2" fillId="0" borderId="0" xfId="0" applyFont="1" applyFill="1" applyAlignment="1">
      <alignment horizontal="center"/>
    </xf>
    <xf numFmtId="10" fontId="1" fillId="0" borderId="0" xfId="21" applyNumberFormat="1" applyFont="1" applyFill="1" applyBorder="1" applyAlignment="1">
      <alignment/>
    </xf>
    <xf numFmtId="0" fontId="1" fillId="0" borderId="0" xfId="0" applyFont="1" applyFill="1" applyBorder="1" applyAlignment="1">
      <alignment horizontal="right"/>
    </xf>
    <xf numFmtId="0" fontId="1" fillId="0" borderId="0" xfId="0" applyFont="1" applyFill="1" applyAlignment="1">
      <alignment vertical="top"/>
    </xf>
    <xf numFmtId="3" fontId="1" fillId="0" borderId="0" xfId="0" applyNumberFormat="1" applyFont="1" applyFill="1" applyBorder="1" applyAlignment="1">
      <alignment horizontal="left"/>
    </xf>
    <xf numFmtId="38" fontId="1" fillId="0" borderId="0" xfId="0" applyNumberFormat="1" applyFont="1" applyFill="1" applyAlignment="1">
      <alignment/>
    </xf>
    <xf numFmtId="178" fontId="1" fillId="0" borderId="0" xfId="15" applyNumberFormat="1" applyFont="1" applyFill="1" applyBorder="1" applyAlignment="1">
      <alignment horizontal="left"/>
    </xf>
    <xf numFmtId="178" fontId="1" fillId="0" borderId="8" xfId="15" applyNumberFormat="1" applyFont="1" applyBorder="1" applyAlignment="1">
      <alignment horizontal="left"/>
    </xf>
    <xf numFmtId="178" fontId="1" fillId="0" borderId="7" xfId="15" applyNumberFormat="1" applyFont="1" applyBorder="1" applyAlignment="1">
      <alignment horizontal="left"/>
    </xf>
    <xf numFmtId="178" fontId="1" fillId="0" borderId="9" xfId="15" applyNumberFormat="1" applyFont="1" applyBorder="1" applyAlignment="1">
      <alignment horizontal="left"/>
    </xf>
    <xf numFmtId="178" fontId="1" fillId="0" borderId="0" xfId="15" applyNumberFormat="1" applyFont="1" applyBorder="1" applyAlignment="1">
      <alignment horizontal="left"/>
    </xf>
    <xf numFmtId="178" fontId="1" fillId="0" borderId="1" xfId="15" applyNumberFormat="1" applyFont="1" applyBorder="1" applyAlignment="1">
      <alignment horizontal="left"/>
    </xf>
    <xf numFmtId="0" fontId="1" fillId="0" borderId="8" xfId="0" applyFont="1" applyBorder="1" applyAlignment="1">
      <alignment/>
    </xf>
    <xf numFmtId="0" fontId="1" fillId="0" borderId="7" xfId="0" applyFont="1" applyBorder="1" applyAlignment="1">
      <alignment/>
    </xf>
    <xf numFmtId="0" fontId="1" fillId="0" borderId="9" xfId="0" applyFont="1" applyBorder="1" applyAlignment="1">
      <alignment/>
    </xf>
    <xf numFmtId="178" fontId="1" fillId="0" borderId="10" xfId="15" applyNumberFormat="1" applyFont="1" applyBorder="1" applyAlignment="1">
      <alignment horizontal="left"/>
    </xf>
    <xf numFmtId="178" fontId="1" fillId="0" borderId="11" xfId="15" applyNumberFormat="1" applyFont="1" applyBorder="1" applyAlignment="1">
      <alignment horizontal="left"/>
    </xf>
    <xf numFmtId="43" fontId="1" fillId="0" borderId="10" xfId="15" applyFont="1" applyBorder="1" applyAlignment="1">
      <alignment/>
    </xf>
    <xf numFmtId="0" fontId="1" fillId="0" borderId="1" xfId="0" applyFont="1" applyBorder="1" applyAlignment="1">
      <alignment/>
    </xf>
    <xf numFmtId="43" fontId="1" fillId="0" borderId="1" xfId="15" applyFont="1" applyBorder="1" applyAlignment="1">
      <alignment/>
    </xf>
    <xf numFmtId="178" fontId="1" fillId="0" borderId="11" xfId="0" applyNumberFormat="1" applyFont="1" applyBorder="1" applyAlignment="1">
      <alignment/>
    </xf>
    <xf numFmtId="178" fontId="1" fillId="0" borderId="12" xfId="15" applyNumberFormat="1" applyFont="1" applyBorder="1" applyAlignment="1">
      <alignment horizontal="left"/>
    </xf>
    <xf numFmtId="178" fontId="1" fillId="0" borderId="13" xfId="15" applyNumberFormat="1" applyFont="1" applyBorder="1" applyAlignment="1">
      <alignment horizontal="left"/>
    </xf>
    <xf numFmtId="0" fontId="2" fillId="0" borderId="0" xfId="0" applyFont="1" applyFill="1" applyBorder="1" applyAlignment="1">
      <alignment horizontal="left"/>
    </xf>
    <xf numFmtId="43" fontId="1" fillId="0" borderId="0" xfId="15" applyNumberFormat="1" applyFont="1" applyFill="1" applyBorder="1" applyAlignment="1">
      <alignment horizontal="right"/>
    </xf>
    <xf numFmtId="43" fontId="1" fillId="0" borderId="3" xfId="15" applyNumberFormat="1" applyFont="1" applyFill="1" applyBorder="1" applyAlignment="1">
      <alignment horizontal="right"/>
    </xf>
    <xf numFmtId="0" fontId="11" fillId="0" borderId="0" xfId="0" applyFont="1" applyAlignment="1">
      <alignment/>
    </xf>
    <xf numFmtId="178" fontId="1" fillId="0" borderId="3" xfId="15" applyNumberFormat="1" applyFont="1" applyFill="1" applyBorder="1" applyAlignment="1">
      <alignment horizontal="right"/>
    </xf>
    <xf numFmtId="0" fontId="1" fillId="0" borderId="0" xfId="0" applyFont="1" applyFill="1" applyBorder="1" applyAlignment="1">
      <alignment horizontal="center"/>
    </xf>
    <xf numFmtId="0" fontId="2" fillId="0" borderId="0" xfId="0" applyFont="1" applyAlignment="1">
      <alignment horizontal="center"/>
    </xf>
    <xf numFmtId="0" fontId="2"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60</xdr:row>
      <xdr:rowOff>19050</xdr:rowOff>
    </xdr:from>
    <xdr:to>
      <xdr:col>6</xdr:col>
      <xdr:colOff>0</xdr:colOff>
      <xdr:row>62</xdr:row>
      <xdr:rowOff>180975</xdr:rowOff>
    </xdr:to>
    <xdr:sp>
      <xdr:nvSpPr>
        <xdr:cNvPr id="1" name="TextBox 1"/>
        <xdr:cNvSpPr txBox="1">
          <a:spLocks noChangeArrowheads="1"/>
        </xdr:cNvSpPr>
      </xdr:nvSpPr>
      <xdr:spPr>
        <a:xfrm>
          <a:off x="28575" y="11506200"/>
          <a:ext cx="7067550" cy="5429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Balance Sheet should be read in conjunction with the Annual Financial Report for the year ended 31 December 2008 and the accompanying notes attached to the Interim Financial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7</xdr:row>
      <xdr:rowOff>104775</xdr:rowOff>
    </xdr:from>
    <xdr:to>
      <xdr:col>5</xdr:col>
      <xdr:colOff>390525</xdr:colOff>
      <xdr:row>7</xdr:row>
      <xdr:rowOff>104775</xdr:rowOff>
    </xdr:to>
    <xdr:sp>
      <xdr:nvSpPr>
        <xdr:cNvPr id="1" name="Line 13"/>
        <xdr:cNvSpPr>
          <a:spLocks/>
        </xdr:cNvSpPr>
      </xdr:nvSpPr>
      <xdr:spPr>
        <a:xfrm flipH="1">
          <a:off x="3952875" y="16192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295275</xdr:colOff>
      <xdr:row>6</xdr:row>
      <xdr:rowOff>104775</xdr:rowOff>
    </xdr:from>
    <xdr:to>
      <xdr:col>5</xdr:col>
      <xdr:colOff>0</xdr:colOff>
      <xdr:row>6</xdr:row>
      <xdr:rowOff>104775</xdr:rowOff>
    </xdr:to>
    <xdr:sp>
      <xdr:nvSpPr>
        <xdr:cNvPr id="2" name="Line 15"/>
        <xdr:cNvSpPr>
          <a:spLocks/>
        </xdr:cNvSpPr>
      </xdr:nvSpPr>
      <xdr:spPr>
        <a:xfrm flipH="1">
          <a:off x="3095625" y="14287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6</xdr:row>
      <xdr:rowOff>104775</xdr:rowOff>
    </xdr:from>
    <xdr:to>
      <xdr:col>11</xdr:col>
      <xdr:colOff>676275</xdr:colOff>
      <xdr:row>6</xdr:row>
      <xdr:rowOff>104775</xdr:rowOff>
    </xdr:to>
    <xdr:sp>
      <xdr:nvSpPr>
        <xdr:cNvPr id="3" name="Line 20"/>
        <xdr:cNvSpPr>
          <a:spLocks/>
        </xdr:cNvSpPr>
      </xdr:nvSpPr>
      <xdr:spPr>
        <a:xfrm flipV="1">
          <a:off x="6981825" y="1428750"/>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6</xdr:row>
      <xdr:rowOff>104775</xdr:rowOff>
    </xdr:from>
    <xdr:to>
      <xdr:col>11</xdr:col>
      <xdr:colOff>676275</xdr:colOff>
      <xdr:row>6</xdr:row>
      <xdr:rowOff>104775</xdr:rowOff>
    </xdr:to>
    <xdr:sp>
      <xdr:nvSpPr>
        <xdr:cNvPr id="4" name="Line 24"/>
        <xdr:cNvSpPr>
          <a:spLocks/>
        </xdr:cNvSpPr>
      </xdr:nvSpPr>
      <xdr:spPr>
        <a:xfrm flipV="1">
          <a:off x="6981825" y="1428750"/>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676275</xdr:colOff>
      <xdr:row>7</xdr:row>
      <xdr:rowOff>104775</xdr:rowOff>
    </xdr:from>
    <xdr:to>
      <xdr:col>8</xdr:col>
      <xdr:colOff>133350</xdr:colOff>
      <xdr:row>7</xdr:row>
      <xdr:rowOff>104775</xdr:rowOff>
    </xdr:to>
    <xdr:sp>
      <xdr:nvSpPr>
        <xdr:cNvPr id="5" name="Line 26"/>
        <xdr:cNvSpPr>
          <a:spLocks/>
        </xdr:cNvSpPr>
      </xdr:nvSpPr>
      <xdr:spPr>
        <a:xfrm flipV="1">
          <a:off x="5553075" y="16192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60</xdr:row>
      <xdr:rowOff>19050</xdr:rowOff>
    </xdr:from>
    <xdr:to>
      <xdr:col>8</xdr:col>
      <xdr:colOff>0</xdr:colOff>
      <xdr:row>62</xdr:row>
      <xdr:rowOff>76200</xdr:rowOff>
    </xdr:to>
    <xdr:sp>
      <xdr:nvSpPr>
        <xdr:cNvPr id="1" name="TextBox 5"/>
        <xdr:cNvSpPr txBox="1">
          <a:spLocks noChangeArrowheads="1"/>
        </xdr:cNvSpPr>
      </xdr:nvSpPr>
      <xdr:spPr>
        <a:xfrm>
          <a:off x="38100" y="11563350"/>
          <a:ext cx="6962775" cy="438150"/>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Income Statement should be read in conjunction with the Annual Financial Report for the year ended 31 December 2008 and the accompanying notes attached to the Interim Financial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workbookViewId="0" topLeftCell="A1">
      <selection activeCell="A64" sqref="A1:F64"/>
    </sheetView>
  </sheetViews>
  <sheetFormatPr defaultColWidth="9.33203125" defaultRowHeight="15" customHeight="1"/>
  <cols>
    <col min="1" max="1" width="3.83203125" style="3" customWidth="1"/>
    <col min="2" max="2" width="63.16015625" style="3" customWidth="1"/>
    <col min="3" max="3" width="7.33203125" style="2" customWidth="1"/>
    <col min="4" max="4" width="22.83203125" style="3" customWidth="1"/>
    <col min="5" max="5" width="4.16015625" style="3" customWidth="1"/>
    <col min="6" max="6" width="22.83203125" style="3" customWidth="1"/>
    <col min="7" max="7" width="9" style="3" customWidth="1"/>
    <col min="8" max="8" width="3.33203125" style="3" customWidth="1"/>
    <col min="9" max="16384" width="9.33203125" style="3" customWidth="1"/>
  </cols>
  <sheetData>
    <row r="1" spans="1:8" s="12" customFormat="1" ht="19.5" customHeight="1">
      <c r="A1" s="14" t="s">
        <v>9</v>
      </c>
      <c r="B1" s="13"/>
      <c r="C1" s="13"/>
      <c r="D1" s="13"/>
      <c r="E1" s="13"/>
      <c r="F1" s="13"/>
      <c r="G1" s="13"/>
      <c r="H1" s="13"/>
    </row>
    <row r="2" spans="1:8" ht="15" customHeight="1">
      <c r="A2" s="1" t="s">
        <v>10</v>
      </c>
      <c r="B2" s="2"/>
      <c r="D2" s="2"/>
      <c r="E2" s="2"/>
      <c r="F2" s="2"/>
      <c r="G2" s="2"/>
      <c r="H2" s="2"/>
    </row>
    <row r="3" spans="1:8" ht="15" customHeight="1">
      <c r="A3" s="1"/>
      <c r="B3" s="2"/>
      <c r="D3" s="2"/>
      <c r="E3" s="2"/>
      <c r="F3" s="2"/>
      <c r="G3" s="2"/>
      <c r="H3" s="2"/>
    </row>
    <row r="4" spans="1:8" s="12" customFormat="1" ht="15" customHeight="1">
      <c r="A4" s="14" t="s">
        <v>37</v>
      </c>
      <c r="B4" s="13"/>
      <c r="C4" s="13"/>
      <c r="D4" s="13"/>
      <c r="E4" s="13"/>
      <c r="F4" s="13"/>
      <c r="G4" s="13"/>
      <c r="H4" s="13"/>
    </row>
    <row r="5" spans="1:8" s="12" customFormat="1" ht="15" customHeight="1">
      <c r="A5" s="14" t="s">
        <v>115</v>
      </c>
      <c r="B5" s="13"/>
      <c r="C5" s="13"/>
      <c r="D5" s="13"/>
      <c r="E5" s="13"/>
      <c r="F5" s="13"/>
      <c r="G5" s="13"/>
      <c r="H5" s="13"/>
    </row>
    <row r="6" spans="1:7" ht="15" customHeight="1">
      <c r="A6" s="32"/>
      <c r="B6" s="32"/>
      <c r="C6" s="30"/>
      <c r="D6" s="35" t="s">
        <v>116</v>
      </c>
      <c r="E6" s="32"/>
      <c r="F6" s="36" t="s">
        <v>106</v>
      </c>
      <c r="G6" s="26"/>
    </row>
    <row r="7" spans="1:7" s="10" customFormat="1" ht="15" customHeight="1">
      <c r="A7" s="50"/>
      <c r="B7" s="50"/>
      <c r="C7" s="50"/>
      <c r="D7" s="31" t="s">
        <v>19</v>
      </c>
      <c r="E7" s="50"/>
      <c r="F7" s="31" t="s">
        <v>19</v>
      </c>
      <c r="G7" s="51"/>
    </row>
    <row r="8" spans="1:7" s="10" customFormat="1" ht="15" customHeight="1">
      <c r="A8" s="54" t="s">
        <v>45</v>
      </c>
      <c r="B8" s="50"/>
      <c r="C8" s="50"/>
      <c r="D8" s="31"/>
      <c r="E8" s="50"/>
      <c r="F8" s="31"/>
      <c r="G8" s="51"/>
    </row>
    <row r="9" spans="1:7" s="10" customFormat="1" ht="15" customHeight="1">
      <c r="A9" s="54"/>
      <c r="B9" s="50"/>
      <c r="C9" s="50"/>
      <c r="D9" s="31"/>
      <c r="E9" s="50"/>
      <c r="F9" s="31"/>
      <c r="G9" s="51"/>
    </row>
    <row r="10" spans="1:7" ht="15" customHeight="1">
      <c r="A10" s="54" t="s">
        <v>50</v>
      </c>
      <c r="B10" s="30"/>
      <c r="C10" s="30"/>
      <c r="D10" s="30"/>
      <c r="E10" s="30"/>
      <c r="F10" s="30"/>
      <c r="G10" s="29"/>
    </row>
    <row r="11" spans="1:7" ht="15" customHeight="1">
      <c r="A11" s="54"/>
      <c r="B11" s="30"/>
      <c r="C11" s="30"/>
      <c r="D11" s="30"/>
      <c r="E11" s="30"/>
      <c r="F11" s="30"/>
      <c r="G11" s="29"/>
    </row>
    <row r="12" spans="2:7" ht="15" customHeight="1">
      <c r="B12" s="3" t="s">
        <v>6</v>
      </c>
      <c r="D12" s="17">
        <v>51862241</v>
      </c>
      <c r="E12" s="18"/>
      <c r="F12" s="17">
        <v>52603049</v>
      </c>
      <c r="G12" s="26"/>
    </row>
    <row r="13" spans="2:7" ht="15" customHeight="1">
      <c r="B13" s="3" t="s">
        <v>85</v>
      </c>
      <c r="D13" s="17">
        <v>20090680</v>
      </c>
      <c r="E13" s="18"/>
      <c r="F13" s="17">
        <v>20004906</v>
      </c>
      <c r="G13" s="26"/>
    </row>
    <row r="14" spans="2:7" ht="15" customHeight="1">
      <c r="B14" s="3" t="s">
        <v>46</v>
      </c>
      <c r="D14" s="17">
        <v>5970000</v>
      </c>
      <c r="E14" s="18"/>
      <c r="F14" s="17">
        <v>1835000</v>
      </c>
      <c r="G14" s="26"/>
    </row>
    <row r="15" spans="2:7" ht="15" customHeight="1">
      <c r="B15" s="3" t="s">
        <v>74</v>
      </c>
      <c r="D15" s="17">
        <v>7541148</v>
      </c>
      <c r="E15" s="18"/>
      <c r="F15" s="17">
        <v>7810569</v>
      </c>
      <c r="G15" s="26"/>
    </row>
    <row r="16" spans="2:7" ht="15" customHeight="1">
      <c r="B16" s="3" t="s">
        <v>47</v>
      </c>
      <c r="D16" s="17">
        <f>54520956-590676</f>
        <v>53930280</v>
      </c>
      <c r="E16" s="18"/>
      <c r="F16" s="17">
        <v>57813051</v>
      </c>
      <c r="G16" s="26"/>
    </row>
    <row r="17" spans="2:7" ht="15" customHeight="1">
      <c r="B17" s="3" t="s">
        <v>82</v>
      </c>
      <c r="D17" s="17">
        <v>750000</v>
      </c>
      <c r="E17" s="18"/>
      <c r="F17" s="17">
        <v>2041247</v>
      </c>
      <c r="G17" s="26"/>
    </row>
    <row r="18" spans="2:7" ht="15" customHeight="1">
      <c r="B18" s="3" t="s">
        <v>79</v>
      </c>
      <c r="D18" s="17">
        <v>13843</v>
      </c>
      <c r="E18" s="18"/>
      <c r="F18" s="17">
        <v>5307</v>
      </c>
      <c r="G18" s="26"/>
    </row>
    <row r="19" spans="2:7" ht="15" customHeight="1">
      <c r="B19" s="3" t="s">
        <v>38</v>
      </c>
      <c r="D19" s="17">
        <v>0</v>
      </c>
      <c r="E19" s="18"/>
      <c r="F19" s="17">
        <v>748065</v>
      </c>
      <c r="G19" s="26"/>
    </row>
    <row r="20" spans="2:7" ht="15" customHeight="1">
      <c r="B20" s="1" t="s">
        <v>55</v>
      </c>
      <c r="D20" s="28">
        <f>SUM(D12:D19)</f>
        <v>140158192</v>
      </c>
      <c r="E20" s="18"/>
      <c r="F20" s="28">
        <f>SUM(F12:F19)</f>
        <v>142861194</v>
      </c>
      <c r="G20" s="26"/>
    </row>
    <row r="21" spans="2:7" ht="15" customHeight="1">
      <c r="B21" s="2"/>
      <c r="D21" s="17"/>
      <c r="E21" s="18"/>
      <c r="F21" s="17"/>
      <c r="G21" s="26"/>
    </row>
    <row r="22" spans="1:7" ht="15" customHeight="1">
      <c r="A22" s="25" t="s">
        <v>49</v>
      </c>
      <c r="B22" s="2"/>
      <c r="D22" s="17"/>
      <c r="E22" s="18"/>
      <c r="F22" s="17"/>
      <c r="G22" s="26"/>
    </row>
    <row r="23" spans="1:7" ht="15" customHeight="1">
      <c r="A23" s="25"/>
      <c r="B23" s="2"/>
      <c r="D23" s="17"/>
      <c r="E23" s="18"/>
      <c r="F23" s="17"/>
      <c r="G23" s="26"/>
    </row>
    <row r="24" spans="1:7" ht="15" customHeight="1">
      <c r="A24" s="25"/>
      <c r="B24" s="1" t="s">
        <v>41</v>
      </c>
      <c r="D24" s="17">
        <v>9610716</v>
      </c>
      <c r="E24" s="18"/>
      <c r="F24" s="17">
        <v>20181985</v>
      </c>
      <c r="G24" s="26"/>
    </row>
    <row r="25" spans="1:7" ht="15" customHeight="1">
      <c r="A25" s="25"/>
      <c r="B25" s="1" t="s">
        <v>5</v>
      </c>
      <c r="D25" s="23">
        <v>9215661</v>
      </c>
      <c r="E25" s="55"/>
      <c r="F25" s="23">
        <v>29784518</v>
      </c>
      <c r="G25" s="26"/>
    </row>
    <row r="26" spans="1:7" ht="15" customHeight="1">
      <c r="A26" s="25"/>
      <c r="B26" s="3" t="s">
        <v>82</v>
      </c>
      <c r="C26" s="3"/>
      <c r="D26" s="17">
        <v>113789015</v>
      </c>
      <c r="F26" s="17">
        <v>69730290</v>
      </c>
      <c r="G26" s="26"/>
    </row>
    <row r="27" spans="2:7" ht="15" customHeight="1">
      <c r="B27" s="1" t="s">
        <v>35</v>
      </c>
      <c r="D27" s="17">
        <v>1451206</v>
      </c>
      <c r="E27" s="18"/>
      <c r="F27" s="17">
        <v>684397</v>
      </c>
      <c r="G27" s="26"/>
    </row>
    <row r="28" spans="2:7" ht="15" customHeight="1">
      <c r="B28" s="1" t="s">
        <v>3</v>
      </c>
      <c r="D28" s="52">
        <v>76018937</v>
      </c>
      <c r="E28" s="18"/>
      <c r="F28" s="52">
        <v>57178404</v>
      </c>
      <c r="G28" s="26"/>
    </row>
    <row r="29" spans="2:7" ht="15" customHeight="1">
      <c r="B29" s="1" t="s">
        <v>56</v>
      </c>
      <c r="D29" s="28">
        <f>SUM(D24:D28)</f>
        <v>210085535</v>
      </c>
      <c r="E29" s="55"/>
      <c r="F29" s="28">
        <f>SUM(F24:F28)</f>
        <v>177559594</v>
      </c>
      <c r="G29" s="26"/>
    </row>
    <row r="30" spans="2:7" ht="15" customHeight="1">
      <c r="B30" s="1"/>
      <c r="D30" s="23"/>
      <c r="E30" s="18"/>
      <c r="F30" s="23"/>
      <c r="G30" s="26"/>
    </row>
    <row r="31" spans="1:7" ht="15" customHeight="1" thickBot="1">
      <c r="A31" s="25" t="s">
        <v>48</v>
      </c>
      <c r="B31" s="2"/>
      <c r="D31" s="53">
        <f>+D20+D29</f>
        <v>350243727</v>
      </c>
      <c r="E31" s="18"/>
      <c r="F31" s="53">
        <f>+F20+F29</f>
        <v>320420788</v>
      </c>
      <c r="G31" s="26"/>
    </row>
    <row r="32" spans="2:7" ht="15" customHeight="1">
      <c r="B32" s="2"/>
      <c r="D32" s="23"/>
      <c r="E32" s="18"/>
      <c r="F32" s="23"/>
      <c r="G32" s="26"/>
    </row>
    <row r="33" spans="1:7" ht="15" customHeight="1">
      <c r="A33" s="25" t="s">
        <v>51</v>
      </c>
      <c r="B33" s="2"/>
      <c r="D33" s="23"/>
      <c r="E33" s="18"/>
      <c r="F33" s="23"/>
      <c r="G33" s="26"/>
    </row>
    <row r="34" spans="1:7" ht="15" customHeight="1">
      <c r="A34" s="25"/>
      <c r="B34" s="2"/>
      <c r="D34" s="23"/>
      <c r="E34" s="18"/>
      <c r="F34" s="23"/>
      <c r="G34" s="26"/>
    </row>
    <row r="35" spans="1:7" ht="15" customHeight="1">
      <c r="A35" s="25" t="s">
        <v>91</v>
      </c>
      <c r="B35" s="2"/>
      <c r="D35" s="23"/>
      <c r="E35" s="18"/>
      <c r="F35" s="23"/>
      <c r="G35" s="26"/>
    </row>
    <row r="36" spans="2:7" ht="15" customHeight="1">
      <c r="B36" s="3" t="s">
        <v>1</v>
      </c>
      <c r="D36" s="17">
        <v>92699600</v>
      </c>
      <c r="E36" s="18"/>
      <c r="F36" s="17">
        <v>92699600</v>
      </c>
      <c r="G36" s="26"/>
    </row>
    <row r="37" spans="2:7" ht="15" customHeight="1">
      <c r="B37" s="3" t="s">
        <v>52</v>
      </c>
      <c r="D37" s="23">
        <f>+'state equity'!F35+'state equity'!H35</f>
        <v>8463590</v>
      </c>
      <c r="E37" s="55"/>
      <c r="F37" s="23">
        <v>8357636</v>
      </c>
      <c r="G37" s="26"/>
    </row>
    <row r="38" spans="2:7" ht="15" customHeight="1">
      <c r="B38" s="3" t="s">
        <v>72</v>
      </c>
      <c r="D38" s="52">
        <f>+'state equity'!J35</f>
        <v>139864060</v>
      </c>
      <c r="E38" s="55"/>
      <c r="F38" s="52">
        <v>125143650</v>
      </c>
      <c r="G38" s="26"/>
    </row>
    <row r="39" spans="2:7" ht="15" customHeight="1">
      <c r="B39" s="2"/>
      <c r="D39" s="23">
        <f>SUM(D36:D38)</f>
        <v>241027250</v>
      </c>
      <c r="E39" s="18"/>
      <c r="F39" s="23">
        <f>SUM(F36:F38)</f>
        <v>226200886</v>
      </c>
      <c r="G39" s="26"/>
    </row>
    <row r="40" spans="2:7" ht="15" customHeight="1">
      <c r="B40" s="75" t="s">
        <v>129</v>
      </c>
      <c r="D40" s="52">
        <f>+'state equity'!N35</f>
        <v>25640380</v>
      </c>
      <c r="E40" s="55"/>
      <c r="F40" s="52">
        <v>1867057</v>
      </c>
      <c r="G40" s="26"/>
    </row>
    <row r="41" spans="1:7" ht="15" customHeight="1">
      <c r="A41" s="25"/>
      <c r="B41" s="1" t="s">
        <v>53</v>
      </c>
      <c r="D41" s="28">
        <f>SUM(D39:D40)</f>
        <v>266667630</v>
      </c>
      <c r="E41" s="18"/>
      <c r="F41" s="28">
        <f>SUM(F39:F40)</f>
        <v>228067943</v>
      </c>
      <c r="G41" s="26"/>
    </row>
    <row r="42" spans="1:7" ht="15" customHeight="1">
      <c r="A42" s="25"/>
      <c r="B42" s="2"/>
      <c r="D42" s="23"/>
      <c r="E42" s="18"/>
      <c r="F42" s="23"/>
      <c r="G42" s="26"/>
    </row>
    <row r="43" spans="1:7" ht="15" customHeight="1">
      <c r="A43" s="25" t="s">
        <v>54</v>
      </c>
      <c r="B43" s="2"/>
      <c r="D43" s="23"/>
      <c r="E43" s="18"/>
      <c r="F43" s="23"/>
      <c r="G43" s="26"/>
    </row>
    <row r="44" spans="2:7" ht="15" customHeight="1">
      <c r="B44" s="3" t="s">
        <v>0</v>
      </c>
      <c r="D44" s="17">
        <v>78804</v>
      </c>
      <c r="E44" s="18"/>
      <c r="F44" s="17">
        <v>2020842</v>
      </c>
      <c r="G44" s="26"/>
    </row>
    <row r="45" spans="2:7" ht="15" customHeight="1">
      <c r="B45" s="3" t="s">
        <v>34</v>
      </c>
      <c r="D45" s="23">
        <v>2375975</v>
      </c>
      <c r="E45" s="55"/>
      <c r="F45" s="23">
        <v>2186114</v>
      </c>
      <c r="G45" s="26"/>
    </row>
    <row r="46" spans="1:7" ht="15" customHeight="1">
      <c r="A46" s="25"/>
      <c r="B46" s="1" t="s">
        <v>57</v>
      </c>
      <c r="D46" s="28">
        <f>SUM(D44:D45)</f>
        <v>2454779</v>
      </c>
      <c r="E46" s="18"/>
      <c r="F46" s="28">
        <f>SUM(F44:F45)</f>
        <v>4206956</v>
      </c>
      <c r="G46" s="26"/>
    </row>
    <row r="47" spans="1:7" ht="15" customHeight="1">
      <c r="A47" s="25"/>
      <c r="B47" s="2"/>
      <c r="D47" s="23"/>
      <c r="E47" s="18"/>
      <c r="F47" s="23"/>
      <c r="G47" s="26"/>
    </row>
    <row r="48" spans="1:7" ht="15" customHeight="1">
      <c r="A48" s="25" t="s">
        <v>90</v>
      </c>
      <c r="B48" s="74"/>
      <c r="D48" s="17"/>
      <c r="E48" s="18"/>
      <c r="F48" s="17"/>
      <c r="G48" s="26"/>
    </row>
    <row r="49" spans="1:7" ht="15" customHeight="1">
      <c r="A49" s="25"/>
      <c r="B49" s="3" t="s">
        <v>2</v>
      </c>
      <c r="D49" s="17">
        <v>8529732</v>
      </c>
      <c r="E49" s="18"/>
      <c r="F49" s="17">
        <v>14129592</v>
      </c>
      <c r="G49" s="26"/>
    </row>
    <row r="50" spans="2:7" ht="15" customHeight="1">
      <c r="B50" s="3" t="s">
        <v>83</v>
      </c>
      <c r="D50" s="23">
        <v>71109876</v>
      </c>
      <c r="E50" s="55"/>
      <c r="F50" s="23">
        <v>72982532</v>
      </c>
      <c r="G50" s="26"/>
    </row>
    <row r="51" spans="2:7" ht="15" customHeight="1">
      <c r="B51" s="3" t="s">
        <v>96</v>
      </c>
      <c r="D51" s="52">
        <v>1481710</v>
      </c>
      <c r="E51" s="18"/>
      <c r="F51" s="52">
        <v>1033765</v>
      </c>
      <c r="G51" s="26"/>
    </row>
    <row r="52" spans="2:7" ht="15" customHeight="1">
      <c r="B52" s="1" t="s">
        <v>58</v>
      </c>
      <c r="D52" s="28">
        <f>SUM(D49:D51)</f>
        <v>81121318</v>
      </c>
      <c r="E52" s="55"/>
      <c r="F52" s="28">
        <f>SUM(F49:F51)</f>
        <v>88145889</v>
      </c>
      <c r="G52" s="26"/>
    </row>
    <row r="53" spans="2:7" ht="15" customHeight="1">
      <c r="B53" s="1"/>
      <c r="D53" s="23"/>
      <c r="E53" s="18"/>
      <c r="F53" s="23"/>
      <c r="G53" s="26"/>
    </row>
    <row r="54" spans="1:7" ht="15" customHeight="1">
      <c r="A54" s="25" t="s">
        <v>84</v>
      </c>
      <c r="B54" s="2"/>
      <c r="D54" s="52">
        <f>+D46+D52</f>
        <v>83576097</v>
      </c>
      <c r="E54" s="18"/>
      <c r="F54" s="52">
        <f>+F46+F52</f>
        <v>92352845</v>
      </c>
      <c r="G54" s="26"/>
    </row>
    <row r="55" spans="2:7" ht="15" customHeight="1">
      <c r="B55" s="2"/>
      <c r="D55" s="23"/>
      <c r="E55" s="18"/>
      <c r="F55" s="23"/>
      <c r="G55" s="26"/>
    </row>
    <row r="56" spans="1:7" ht="15" customHeight="1" thickBot="1">
      <c r="A56" s="25" t="s">
        <v>59</v>
      </c>
      <c r="B56" s="2"/>
      <c r="D56" s="53">
        <f>+D54+D41</f>
        <v>350243727</v>
      </c>
      <c r="E56" s="18"/>
      <c r="F56" s="53">
        <f>+F54+F41</f>
        <v>320420788</v>
      </c>
      <c r="G56" s="26"/>
    </row>
    <row r="57" spans="2:7" ht="15" customHeight="1">
      <c r="B57" s="2"/>
      <c r="D57" s="17"/>
      <c r="E57" s="18"/>
      <c r="F57" s="17"/>
      <c r="G57" s="26"/>
    </row>
    <row r="58" spans="2:7" ht="15" customHeight="1">
      <c r="B58" s="2"/>
      <c r="D58" s="23"/>
      <c r="E58" s="18"/>
      <c r="F58" s="23"/>
      <c r="G58" s="26"/>
    </row>
    <row r="59" spans="1:7" ht="15" customHeight="1" thickBot="1">
      <c r="A59" s="75" t="s">
        <v>80</v>
      </c>
      <c r="B59" s="74"/>
      <c r="C59" s="74"/>
      <c r="D59" s="76">
        <f>+D39/D36</f>
        <v>2.600089428649099</v>
      </c>
      <c r="E59" s="77"/>
      <c r="F59" s="76">
        <f>+F39/F36</f>
        <v>2.44014953678333</v>
      </c>
      <c r="G59" s="26"/>
    </row>
    <row r="60" spans="2:7" ht="15" customHeight="1" thickTop="1">
      <c r="B60" s="2"/>
      <c r="D60" s="17"/>
      <c r="E60" s="18"/>
      <c r="F60" s="17"/>
      <c r="G60" s="26"/>
    </row>
    <row r="61" spans="2:7" ht="15" customHeight="1">
      <c r="B61" s="2"/>
      <c r="D61" s="17"/>
      <c r="E61" s="18"/>
      <c r="F61" s="17"/>
      <c r="G61" s="26"/>
    </row>
    <row r="62" spans="2:7" ht="15" customHeight="1">
      <c r="B62" s="2"/>
      <c r="D62" s="17"/>
      <c r="E62" s="18"/>
      <c r="F62" s="17"/>
      <c r="G62" s="26"/>
    </row>
    <row r="63" spans="2:7" ht="15" customHeight="1">
      <c r="B63" s="2"/>
      <c r="D63" s="17"/>
      <c r="E63" s="18"/>
      <c r="F63" s="17"/>
      <c r="G63" s="26"/>
    </row>
    <row r="64" spans="1:6" ht="15" customHeight="1">
      <c r="A64" s="7"/>
      <c r="D64" s="17"/>
      <c r="E64" s="17"/>
      <c r="F64" s="17"/>
    </row>
    <row r="65" spans="4:6" ht="15" customHeight="1">
      <c r="D65" s="17"/>
      <c r="E65" s="17"/>
      <c r="F65" s="17"/>
    </row>
    <row r="66" spans="4:6" ht="15" customHeight="1">
      <c r="D66" s="17"/>
      <c r="E66" s="17"/>
      <c r="F66" s="17"/>
    </row>
    <row r="67" spans="4:6" ht="15" customHeight="1">
      <c r="D67" s="17"/>
      <c r="E67" s="17"/>
      <c r="F67" s="17"/>
    </row>
    <row r="68" spans="4:6" ht="15" customHeight="1">
      <c r="D68" s="17"/>
      <c r="E68" s="17"/>
      <c r="F68" s="17"/>
    </row>
    <row r="69" spans="4:6" ht="15" customHeight="1">
      <c r="D69" s="17"/>
      <c r="E69" s="17"/>
      <c r="F69" s="17"/>
    </row>
    <row r="70" spans="4:6" ht="15" customHeight="1">
      <c r="D70" s="17"/>
      <c r="E70" s="17"/>
      <c r="F70" s="17"/>
    </row>
    <row r="71" spans="4:6" ht="15" customHeight="1">
      <c r="D71" s="17"/>
      <c r="E71" s="17"/>
      <c r="F71" s="17"/>
    </row>
    <row r="72" spans="4:6" ht="15" customHeight="1">
      <c r="D72" s="17"/>
      <c r="E72" s="17"/>
      <c r="F72" s="17"/>
    </row>
    <row r="73" spans="4:6" ht="15" customHeight="1">
      <c r="D73" s="17"/>
      <c r="E73" s="17"/>
      <c r="F73" s="17"/>
    </row>
    <row r="74" spans="4:6" ht="15" customHeight="1">
      <c r="D74" s="17"/>
      <c r="E74" s="17"/>
      <c r="F74" s="17"/>
    </row>
    <row r="75" spans="4:6" ht="15" customHeight="1">
      <c r="D75" s="17"/>
      <c r="E75" s="17"/>
      <c r="F75" s="17"/>
    </row>
    <row r="76" spans="4:6" ht="15" customHeight="1">
      <c r="D76" s="17"/>
      <c r="E76" s="17"/>
      <c r="F76" s="17"/>
    </row>
  </sheetData>
  <printOptions/>
  <pageMargins left="0.75" right="0" top="0.5" bottom="0.19" header="0.25" footer="0.2"/>
  <pageSetup fitToHeight="1"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309"/>
  <sheetViews>
    <sheetView zoomScale="75" zoomScaleNormal="75" workbookViewId="0" topLeftCell="A1">
      <selection activeCell="D20" sqref="D20"/>
    </sheetView>
  </sheetViews>
  <sheetFormatPr defaultColWidth="9.33203125" defaultRowHeight="15" customHeight="1"/>
  <cols>
    <col min="1" max="1" width="12" style="0" customWidth="1"/>
    <col min="2" max="2" width="7.16015625" style="0" customWidth="1"/>
    <col min="3" max="3" width="29.83203125" style="0" customWidth="1"/>
    <col min="4" max="4" width="15.33203125" style="0" customWidth="1"/>
    <col min="5" max="5" width="2.83203125" style="0" customWidth="1"/>
    <col min="6" max="6" width="15.33203125" style="0" customWidth="1"/>
    <col min="7" max="7" width="2.83203125" style="0" customWidth="1"/>
    <col min="8" max="8" width="15.33203125" style="0" customWidth="1"/>
    <col min="9" max="9" width="2.83203125" style="0" customWidth="1"/>
    <col min="10" max="10" width="16.5" style="0" customWidth="1"/>
    <col min="11" max="11" width="2.83203125" style="0" customWidth="1"/>
    <col min="12" max="12" width="16.33203125" style="0" customWidth="1"/>
    <col min="13" max="13" width="3.16015625" style="0" customWidth="1"/>
    <col min="14" max="15" width="16.33203125" style="0" customWidth="1"/>
  </cols>
  <sheetData>
    <row r="1" ht="24.75" customHeight="1">
      <c r="A1" s="14" t="s">
        <v>9</v>
      </c>
    </row>
    <row r="2" ht="15" customHeight="1">
      <c r="A2" s="1" t="s">
        <v>10</v>
      </c>
    </row>
    <row r="3" ht="15" customHeight="1">
      <c r="A3" s="1"/>
    </row>
    <row r="4" ht="17.25" customHeight="1">
      <c r="A4" s="14" t="s">
        <v>30</v>
      </c>
    </row>
    <row r="5" ht="17.25" customHeight="1">
      <c r="A5" s="14" t="s">
        <v>117</v>
      </c>
    </row>
    <row r="6" spans="14:15" ht="15" customHeight="1">
      <c r="N6" s="33" t="s">
        <v>60</v>
      </c>
      <c r="O6" s="33" t="s">
        <v>62</v>
      </c>
    </row>
    <row r="7" spans="4:15" s="3" customFormat="1" ht="15" customHeight="1">
      <c r="D7" s="113" t="s">
        <v>77</v>
      </c>
      <c r="E7" s="113"/>
      <c r="F7" s="113"/>
      <c r="G7" s="113"/>
      <c r="H7" s="113"/>
      <c r="I7" s="113"/>
      <c r="J7" s="113"/>
      <c r="K7" s="113"/>
      <c r="L7" s="113"/>
      <c r="M7" s="33"/>
      <c r="N7" s="33" t="s">
        <v>61</v>
      </c>
      <c r="O7" s="33" t="s">
        <v>63</v>
      </c>
    </row>
    <row r="8" spans="6:10" s="110" customFormat="1" ht="15" customHeight="1">
      <c r="F8" s="114" t="s">
        <v>107</v>
      </c>
      <c r="G8" s="114"/>
      <c r="H8" s="114"/>
      <c r="I8" s="114"/>
      <c r="J8" s="58" t="s">
        <v>150</v>
      </c>
    </row>
    <row r="9" spans="4:13" s="25" customFormat="1" ht="15" customHeight="1">
      <c r="D9" s="33"/>
      <c r="E9" s="33"/>
      <c r="F9" s="58"/>
      <c r="G9" s="58"/>
      <c r="H9" s="58" t="s">
        <v>22</v>
      </c>
      <c r="I9" s="58"/>
      <c r="J9" s="58"/>
      <c r="K9" s="33"/>
      <c r="L9" s="33"/>
      <c r="M9" s="33"/>
    </row>
    <row r="10" spans="4:11" s="25" customFormat="1" ht="15" customHeight="1">
      <c r="D10" s="33"/>
      <c r="E10" s="33"/>
      <c r="F10" s="33" t="s">
        <v>20</v>
      </c>
      <c r="G10" s="33"/>
      <c r="H10" s="33" t="s">
        <v>23</v>
      </c>
      <c r="I10" s="33"/>
      <c r="J10" s="33" t="s">
        <v>25</v>
      </c>
      <c r="K10" s="33"/>
    </row>
    <row r="11" spans="4:13" s="25" customFormat="1" ht="15" customHeight="1">
      <c r="D11" s="33" t="s">
        <v>1</v>
      </c>
      <c r="E11" s="33"/>
      <c r="F11" s="33" t="s">
        <v>21</v>
      </c>
      <c r="G11" s="33"/>
      <c r="H11" s="33" t="s">
        <v>24</v>
      </c>
      <c r="I11" s="33"/>
      <c r="J11" s="33" t="s">
        <v>26</v>
      </c>
      <c r="K11" s="33"/>
      <c r="L11" s="33" t="s">
        <v>27</v>
      </c>
      <c r="M11" s="33"/>
    </row>
    <row r="12" spans="4:15" s="25" customFormat="1" ht="15" customHeight="1">
      <c r="D12" s="33" t="s">
        <v>19</v>
      </c>
      <c r="E12" s="33"/>
      <c r="F12" s="33" t="s">
        <v>19</v>
      </c>
      <c r="G12" s="33"/>
      <c r="H12" s="33" t="s">
        <v>19</v>
      </c>
      <c r="I12" s="33"/>
      <c r="J12" s="33" t="s">
        <v>19</v>
      </c>
      <c r="K12" s="33"/>
      <c r="L12" s="33" t="s">
        <v>19</v>
      </c>
      <c r="M12" s="33"/>
      <c r="N12" s="33" t="s">
        <v>19</v>
      </c>
      <c r="O12" s="33" t="s">
        <v>19</v>
      </c>
    </row>
    <row r="13" spans="4:13" s="25" customFormat="1" ht="15" customHeight="1">
      <c r="D13" s="33"/>
      <c r="E13" s="33"/>
      <c r="F13" s="33"/>
      <c r="G13" s="33"/>
      <c r="H13" s="33"/>
      <c r="I13" s="33"/>
      <c r="J13" s="33"/>
      <c r="K13" s="33"/>
      <c r="L13" s="33"/>
      <c r="M13" s="33"/>
    </row>
    <row r="14" spans="1:13" s="25" customFormat="1" ht="15" customHeight="1">
      <c r="A14" s="25" t="s">
        <v>118</v>
      </c>
      <c r="D14" s="33"/>
      <c r="E14" s="33"/>
      <c r="F14" s="33"/>
      <c r="G14" s="33"/>
      <c r="H14" s="33"/>
      <c r="I14" s="33"/>
      <c r="J14" s="33"/>
      <c r="K14" s="33"/>
      <c r="L14" s="33"/>
      <c r="M14" s="33"/>
    </row>
    <row r="15" spans="4:13" s="25" customFormat="1" ht="15" customHeight="1">
      <c r="D15" s="33"/>
      <c r="E15" s="33"/>
      <c r="F15" s="33"/>
      <c r="G15" s="33"/>
      <c r="H15" s="33"/>
      <c r="I15" s="33"/>
      <c r="J15" s="33"/>
      <c r="K15" s="33"/>
      <c r="L15" s="33"/>
      <c r="M15" s="33"/>
    </row>
    <row r="16" spans="1:15" s="25" customFormat="1" ht="15" customHeight="1">
      <c r="A16" s="25" t="s">
        <v>108</v>
      </c>
      <c r="D16" s="62">
        <v>92699600</v>
      </c>
      <c r="E16" s="62"/>
      <c r="F16" s="62">
        <v>8757596</v>
      </c>
      <c r="G16" s="62"/>
      <c r="H16" s="62">
        <v>-399960</v>
      </c>
      <c r="I16" s="62"/>
      <c r="J16" s="62">
        <v>125143650</v>
      </c>
      <c r="K16" s="62"/>
      <c r="L16" s="62">
        <f>SUM(D16:J16)</f>
        <v>226200886</v>
      </c>
      <c r="M16" s="62"/>
      <c r="N16" s="62">
        <f>+N49</f>
        <v>1867057</v>
      </c>
      <c r="O16" s="62">
        <f>+L16+N16</f>
        <v>228067943</v>
      </c>
    </row>
    <row r="17" spans="4:15" s="25" customFormat="1" ht="15" customHeight="1">
      <c r="D17" s="62"/>
      <c r="E17" s="62"/>
      <c r="F17" s="62"/>
      <c r="G17" s="62"/>
      <c r="H17" s="62"/>
      <c r="I17" s="62"/>
      <c r="J17" s="62"/>
      <c r="K17" s="62"/>
      <c r="L17" s="62"/>
      <c r="M17" s="62"/>
      <c r="N17" s="62"/>
      <c r="O17" s="62"/>
    </row>
    <row r="18" spans="1:15" s="25" customFormat="1" ht="15" customHeight="1">
      <c r="A18" s="3" t="s">
        <v>142</v>
      </c>
      <c r="D18" s="91">
        <v>0</v>
      </c>
      <c r="E18" s="92"/>
      <c r="F18" s="92">
        <v>0</v>
      </c>
      <c r="G18" s="92"/>
      <c r="H18" s="92">
        <v>105954</v>
      </c>
      <c r="I18" s="92"/>
      <c r="J18" s="92">
        <v>0</v>
      </c>
      <c r="K18" s="92"/>
      <c r="L18" s="92">
        <f>SUM(D18:J18)</f>
        <v>105954</v>
      </c>
      <c r="M18" s="92"/>
      <c r="N18" s="92">
        <v>-22117</v>
      </c>
      <c r="O18" s="93">
        <f>+L18+N18</f>
        <v>83837</v>
      </c>
    </row>
    <row r="19" spans="1:15" s="25" customFormat="1" ht="15" customHeight="1">
      <c r="A19" s="3" t="s">
        <v>143</v>
      </c>
      <c r="D19" s="105"/>
      <c r="E19" s="94"/>
      <c r="F19" s="94"/>
      <c r="G19" s="94"/>
      <c r="H19" s="94"/>
      <c r="I19" s="94"/>
      <c r="J19" s="94"/>
      <c r="K19" s="94"/>
      <c r="L19" s="94"/>
      <c r="M19" s="94"/>
      <c r="N19" s="94"/>
      <c r="O19" s="106"/>
    </row>
    <row r="20" spans="1:15" s="25" customFormat="1" ht="15" customHeight="1">
      <c r="A20" s="3" t="s">
        <v>144</v>
      </c>
      <c r="D20" s="105"/>
      <c r="E20" s="94"/>
      <c r="F20" s="94"/>
      <c r="G20" s="94"/>
      <c r="H20" s="94"/>
      <c r="I20" s="94"/>
      <c r="J20" s="94"/>
      <c r="K20" s="94"/>
      <c r="L20" s="94"/>
      <c r="M20" s="94"/>
      <c r="N20" s="94"/>
      <c r="O20" s="106"/>
    </row>
    <row r="21" spans="1:15" s="25" customFormat="1" ht="15" customHeight="1">
      <c r="A21" s="3" t="s">
        <v>152</v>
      </c>
      <c r="D21" s="105">
        <v>0</v>
      </c>
      <c r="E21" s="94"/>
      <c r="F21" s="94">
        <v>0</v>
      </c>
      <c r="G21" s="94"/>
      <c r="H21" s="94">
        <v>0</v>
      </c>
      <c r="I21" s="94"/>
      <c r="J21" s="94">
        <v>415324</v>
      </c>
      <c r="K21" s="94"/>
      <c r="L21" s="94">
        <f>SUM(D21:J21)</f>
        <v>415324</v>
      </c>
      <c r="M21" s="94"/>
      <c r="N21" s="94">
        <v>0</v>
      </c>
      <c r="O21" s="106">
        <f>+L21+N21</f>
        <v>415324</v>
      </c>
    </row>
    <row r="22" spans="1:15" s="25" customFormat="1" ht="15" customHeight="1">
      <c r="A22" s="3" t="s">
        <v>153</v>
      </c>
      <c r="D22" s="105"/>
      <c r="E22" s="94"/>
      <c r="F22" s="94"/>
      <c r="G22" s="94"/>
      <c r="H22" s="94"/>
      <c r="I22" s="94"/>
      <c r="J22" s="94"/>
      <c r="K22" s="94"/>
      <c r="L22" s="94"/>
      <c r="M22" s="94"/>
      <c r="N22" s="94"/>
      <c r="O22" s="106"/>
    </row>
    <row r="23" spans="1:15" s="25" customFormat="1" ht="15" customHeight="1">
      <c r="A23" s="3" t="s">
        <v>154</v>
      </c>
      <c r="D23" s="105"/>
      <c r="E23" s="94"/>
      <c r="F23" s="94"/>
      <c r="G23" s="94"/>
      <c r="H23" s="94"/>
      <c r="I23" s="94"/>
      <c r="J23" s="94"/>
      <c r="K23" s="94"/>
      <c r="L23" s="94"/>
      <c r="M23" s="94"/>
      <c r="N23" s="94"/>
      <c r="O23" s="106"/>
    </row>
    <row r="24" spans="1:15" s="25" customFormat="1" ht="15" customHeight="1">
      <c r="A24" s="3" t="s">
        <v>155</v>
      </c>
      <c r="D24" s="105">
        <v>0</v>
      </c>
      <c r="E24" s="94"/>
      <c r="F24" s="94">
        <v>0</v>
      </c>
      <c r="G24" s="94"/>
      <c r="H24" s="94">
        <v>0</v>
      </c>
      <c r="I24" s="94"/>
      <c r="J24" s="94">
        <v>-4937</v>
      </c>
      <c r="K24" s="94"/>
      <c r="L24" s="94">
        <f>SUM(D24:J24)</f>
        <v>-4937</v>
      </c>
      <c r="M24" s="94"/>
      <c r="N24" s="94">
        <v>0</v>
      </c>
      <c r="O24" s="106">
        <f>+L24+N24</f>
        <v>-4937</v>
      </c>
    </row>
    <row r="25" spans="1:15" s="25" customFormat="1" ht="15" customHeight="1">
      <c r="A25" s="3" t="s">
        <v>156</v>
      </c>
      <c r="D25" s="105"/>
      <c r="E25" s="94"/>
      <c r="F25" s="94"/>
      <c r="G25" s="94"/>
      <c r="H25" s="94"/>
      <c r="I25" s="94"/>
      <c r="J25" s="94"/>
      <c r="K25" s="94"/>
      <c r="L25" s="94"/>
      <c r="M25" s="94"/>
      <c r="N25" s="94"/>
      <c r="O25" s="106"/>
    </row>
    <row r="26" spans="1:15" s="25" customFormat="1" ht="15" customHeight="1">
      <c r="A26" s="3" t="s">
        <v>157</v>
      </c>
      <c r="D26" s="105">
        <v>0</v>
      </c>
      <c r="E26" s="94"/>
      <c r="F26" s="94">
        <v>0</v>
      </c>
      <c r="G26" s="94"/>
      <c r="H26" s="94">
        <v>0</v>
      </c>
      <c r="I26" s="94"/>
      <c r="J26" s="94">
        <v>8676</v>
      </c>
      <c r="K26" s="94"/>
      <c r="L26" s="94">
        <f>SUM(D26:J26)</f>
        <v>8676</v>
      </c>
      <c r="M26" s="94"/>
      <c r="N26" s="94">
        <v>0</v>
      </c>
      <c r="O26" s="106">
        <f>+L26+N26</f>
        <v>8676</v>
      </c>
    </row>
    <row r="27" spans="1:15" s="25" customFormat="1" ht="15" customHeight="1">
      <c r="A27" s="3" t="s">
        <v>151</v>
      </c>
      <c r="D27" s="105"/>
      <c r="E27" s="94"/>
      <c r="F27" s="94"/>
      <c r="G27" s="94"/>
      <c r="H27" s="94"/>
      <c r="I27" s="94"/>
      <c r="J27" s="94"/>
      <c r="K27" s="94"/>
      <c r="L27" s="94"/>
      <c r="M27" s="94"/>
      <c r="N27" s="94">
        <v>4424623</v>
      </c>
      <c r="O27" s="106">
        <f>+L27+N27</f>
        <v>4424623</v>
      </c>
    </row>
    <row r="28" spans="1:15" s="25" customFormat="1" ht="15" customHeight="1">
      <c r="A28" s="3" t="s">
        <v>145</v>
      </c>
      <c r="D28" s="99">
        <v>0</v>
      </c>
      <c r="E28" s="95"/>
      <c r="F28" s="95">
        <v>0</v>
      </c>
      <c r="G28" s="95"/>
      <c r="H28" s="95">
        <v>0</v>
      </c>
      <c r="I28" s="95"/>
      <c r="J28" s="95">
        <v>0</v>
      </c>
      <c r="K28" s="95"/>
      <c r="L28" s="95">
        <v>0</v>
      </c>
      <c r="M28" s="95"/>
      <c r="N28" s="95">
        <v>19600004</v>
      </c>
      <c r="O28" s="100">
        <f>+L28+N28</f>
        <v>19600004</v>
      </c>
    </row>
    <row r="29" spans="1:15" s="25" customFormat="1" ht="15" customHeight="1">
      <c r="A29" s="3" t="s">
        <v>98</v>
      </c>
      <c r="D29" s="94"/>
      <c r="E29" s="94"/>
      <c r="F29" s="94"/>
      <c r="G29" s="94"/>
      <c r="H29" s="94"/>
      <c r="I29" s="94"/>
      <c r="J29" s="94"/>
      <c r="K29" s="94"/>
      <c r="L29" s="94"/>
      <c r="M29" s="94"/>
      <c r="N29" s="94"/>
      <c r="O29" s="94"/>
    </row>
    <row r="30" spans="1:15" s="25" customFormat="1" ht="15" customHeight="1">
      <c r="A30" s="3" t="s">
        <v>99</v>
      </c>
      <c r="D30" s="62">
        <f>SUM(D19:D28)</f>
        <v>0</v>
      </c>
      <c r="E30" s="62"/>
      <c r="F30" s="62">
        <f>SUM(F19:F28)</f>
        <v>0</v>
      </c>
      <c r="G30" s="62"/>
      <c r="H30" s="62">
        <f>SUM(H18:H28)</f>
        <v>105954</v>
      </c>
      <c r="I30" s="62"/>
      <c r="J30" s="62">
        <f>SUM(J18:J28)</f>
        <v>419063</v>
      </c>
      <c r="K30" s="62"/>
      <c r="L30" s="62">
        <f>SUM(L18:L28)</f>
        <v>525017</v>
      </c>
      <c r="M30" s="62"/>
      <c r="N30" s="62">
        <f>SUM(N18:N28)</f>
        <v>24002510</v>
      </c>
      <c r="O30" s="62">
        <f>SUM(O18:O28)</f>
        <v>24527527</v>
      </c>
    </row>
    <row r="31" spans="1:24" s="25" customFormat="1" ht="15" customHeight="1">
      <c r="A31" s="75" t="s">
        <v>140</v>
      </c>
      <c r="B31" s="78"/>
      <c r="C31" s="78"/>
      <c r="D31" s="79">
        <v>0</v>
      </c>
      <c r="E31" s="79"/>
      <c r="F31" s="79">
        <v>0</v>
      </c>
      <c r="G31" s="79"/>
      <c r="H31" s="79">
        <v>0</v>
      </c>
      <c r="I31" s="79"/>
      <c r="J31" s="79">
        <f>+PLQRT!F46</f>
        <v>16387088</v>
      </c>
      <c r="K31" s="79"/>
      <c r="L31" s="79">
        <f>SUM(D31:J31)</f>
        <v>16387088</v>
      </c>
      <c r="M31" s="79"/>
      <c r="N31" s="79">
        <f>+PLQRT!F47</f>
        <v>-229187</v>
      </c>
      <c r="O31" s="79">
        <f>+L31+N31</f>
        <v>16157901</v>
      </c>
      <c r="P31" s="78"/>
      <c r="Q31" s="78"/>
      <c r="R31" s="78"/>
      <c r="S31" s="78"/>
      <c r="T31" s="78"/>
      <c r="U31" s="78"/>
      <c r="V31" s="78"/>
      <c r="W31" s="78"/>
      <c r="X31" s="78"/>
    </row>
    <row r="32" spans="1:24" s="25" customFormat="1" ht="15" customHeight="1">
      <c r="A32" s="75" t="s">
        <v>100</v>
      </c>
      <c r="B32" s="78"/>
      <c r="C32" s="78"/>
      <c r="D32" s="90"/>
      <c r="E32" s="90"/>
      <c r="F32" s="90"/>
      <c r="G32" s="90"/>
      <c r="H32" s="90"/>
      <c r="I32" s="90"/>
      <c r="J32" s="90"/>
      <c r="K32" s="90"/>
      <c r="L32" s="90"/>
      <c r="M32" s="90"/>
      <c r="N32" s="90"/>
      <c r="O32" s="90"/>
      <c r="P32" s="78"/>
      <c r="Q32" s="78"/>
      <c r="R32" s="78"/>
      <c r="S32" s="78"/>
      <c r="T32" s="78"/>
      <c r="U32" s="78"/>
      <c r="V32" s="78"/>
      <c r="W32" s="78"/>
      <c r="X32" s="78"/>
    </row>
    <row r="33" spans="1:24" s="25" customFormat="1" ht="15" customHeight="1">
      <c r="A33" s="75" t="s">
        <v>141</v>
      </c>
      <c r="B33" s="80"/>
      <c r="C33" s="75"/>
      <c r="D33" s="90">
        <f>SUM(D30:D31)</f>
        <v>0</v>
      </c>
      <c r="E33" s="90"/>
      <c r="F33" s="90">
        <f>SUM(F30:F31)</f>
        <v>0</v>
      </c>
      <c r="G33" s="90"/>
      <c r="H33" s="90">
        <f>SUM(H30:H31)</f>
        <v>105954</v>
      </c>
      <c r="I33" s="90"/>
      <c r="J33" s="90">
        <f>SUM(J30:J31)</f>
        <v>16806151</v>
      </c>
      <c r="K33" s="90"/>
      <c r="L33" s="90">
        <f>SUM(L30:L31)</f>
        <v>16912105</v>
      </c>
      <c r="M33" s="90"/>
      <c r="N33" s="90">
        <f>SUM(N30:N31)</f>
        <v>23773323</v>
      </c>
      <c r="O33" s="90">
        <f>SUM(O30:O31)</f>
        <v>40685428</v>
      </c>
      <c r="P33" s="78"/>
      <c r="Q33" s="78"/>
      <c r="R33" s="78"/>
      <c r="S33" s="78"/>
      <c r="T33" s="78"/>
      <c r="U33" s="78"/>
      <c r="V33" s="78"/>
      <c r="W33" s="78"/>
      <c r="X33" s="78"/>
    </row>
    <row r="34" spans="1:24" s="25" customFormat="1" ht="15" customHeight="1">
      <c r="A34" s="75" t="s">
        <v>95</v>
      </c>
      <c r="B34" s="78"/>
      <c r="C34" s="78"/>
      <c r="D34" s="90">
        <v>0</v>
      </c>
      <c r="E34" s="90"/>
      <c r="F34" s="90">
        <v>0</v>
      </c>
      <c r="G34" s="90"/>
      <c r="H34" s="90">
        <v>0</v>
      </c>
      <c r="I34" s="90"/>
      <c r="J34" s="90">
        <v>-2085741</v>
      </c>
      <c r="K34" s="90"/>
      <c r="L34" s="90">
        <f>SUM(J34)</f>
        <v>-2085741</v>
      </c>
      <c r="M34" s="90"/>
      <c r="N34" s="90">
        <v>0</v>
      </c>
      <c r="O34" s="90">
        <f>+L34+N34</f>
        <v>-2085741</v>
      </c>
      <c r="P34" s="78"/>
      <c r="Q34" s="78"/>
      <c r="R34" s="78"/>
      <c r="S34" s="78"/>
      <c r="T34" s="78"/>
      <c r="U34" s="78"/>
      <c r="V34" s="78"/>
      <c r="W34" s="78"/>
      <c r="X34" s="78"/>
    </row>
    <row r="35" spans="1:15" s="25" customFormat="1" ht="15" customHeight="1">
      <c r="A35" s="56" t="s">
        <v>119</v>
      </c>
      <c r="D35" s="63">
        <f>+D34+D33+D16</f>
        <v>92699600</v>
      </c>
      <c r="E35" s="63"/>
      <c r="F35" s="63">
        <f>+F34+F33+F16</f>
        <v>8757596</v>
      </c>
      <c r="G35" s="63"/>
      <c r="H35" s="63">
        <f>+H34+H33+H16</f>
        <v>-294006</v>
      </c>
      <c r="I35" s="63"/>
      <c r="J35" s="63">
        <f>+J34+J33+J16</f>
        <v>139864060</v>
      </c>
      <c r="K35" s="63"/>
      <c r="L35" s="63">
        <f>+L34+L33+L16</f>
        <v>241027250</v>
      </c>
      <c r="M35" s="63"/>
      <c r="N35" s="63">
        <f>+N34+N33+N16</f>
        <v>25640380</v>
      </c>
      <c r="O35" s="63">
        <f>+O34+O33+O16</f>
        <v>266667630</v>
      </c>
    </row>
    <row r="36" spans="4:15" s="25" customFormat="1" ht="15" customHeight="1">
      <c r="D36" s="62"/>
      <c r="E36" s="62"/>
      <c r="F36" s="62"/>
      <c r="G36" s="62"/>
      <c r="H36" s="62"/>
      <c r="I36" s="62"/>
      <c r="J36" s="62"/>
      <c r="K36" s="62"/>
      <c r="L36" s="62"/>
      <c r="M36" s="62"/>
      <c r="N36" s="62"/>
      <c r="O36" s="62"/>
    </row>
    <row r="37" spans="1:15" s="25" customFormat="1" ht="15" customHeight="1">
      <c r="A37" s="25" t="s">
        <v>120</v>
      </c>
      <c r="D37" s="62"/>
      <c r="E37" s="62"/>
      <c r="F37" s="62"/>
      <c r="G37" s="62"/>
      <c r="H37" s="62"/>
      <c r="I37" s="62"/>
      <c r="J37" s="62"/>
      <c r="K37" s="62"/>
      <c r="L37" s="62"/>
      <c r="M37" s="62"/>
      <c r="N37" s="62"/>
      <c r="O37" s="62"/>
    </row>
    <row r="38" spans="4:13" s="25" customFormat="1" ht="15" customHeight="1">
      <c r="D38" s="33"/>
      <c r="E38" s="33"/>
      <c r="F38" s="33"/>
      <c r="G38" s="33"/>
      <c r="H38" s="33"/>
      <c r="I38" s="33"/>
      <c r="J38" s="33"/>
      <c r="K38" s="33"/>
      <c r="L38" s="33"/>
      <c r="M38" s="33"/>
    </row>
    <row r="39" spans="1:15" s="3" customFormat="1" ht="15" customHeight="1">
      <c r="A39" s="25" t="s">
        <v>103</v>
      </c>
      <c r="D39" s="17">
        <v>92699600</v>
      </c>
      <c r="E39" s="17"/>
      <c r="F39" s="17">
        <v>8757596</v>
      </c>
      <c r="G39" s="17"/>
      <c r="H39" s="17">
        <v>-1782888</v>
      </c>
      <c r="I39" s="17"/>
      <c r="J39" s="17">
        <v>90825990</v>
      </c>
      <c r="K39" s="17"/>
      <c r="L39" s="17">
        <f>+D39+F39+H39+J39</f>
        <v>190500298</v>
      </c>
      <c r="M39" s="17"/>
      <c r="N39" s="17">
        <v>5036116</v>
      </c>
      <c r="O39" s="17">
        <f>+L39+N39</f>
        <v>195536414</v>
      </c>
    </row>
    <row r="40" spans="1:15" s="3" customFormat="1" ht="15" customHeight="1">
      <c r="A40" s="25"/>
      <c r="D40" s="23"/>
      <c r="E40" s="23"/>
      <c r="F40" s="23"/>
      <c r="G40" s="23"/>
      <c r="H40" s="23"/>
      <c r="I40" s="23"/>
      <c r="J40" s="23"/>
      <c r="K40" s="23"/>
      <c r="L40" s="23"/>
      <c r="M40" s="23"/>
      <c r="N40" s="23"/>
      <c r="O40" s="23"/>
    </row>
    <row r="41" spans="1:15" s="3" customFormat="1" ht="15" customHeight="1">
      <c r="A41" s="3" t="s">
        <v>64</v>
      </c>
      <c r="D41" s="96"/>
      <c r="E41" s="97"/>
      <c r="F41" s="97"/>
      <c r="G41" s="97"/>
      <c r="H41" s="97"/>
      <c r="I41" s="97"/>
      <c r="J41" s="97"/>
      <c r="K41" s="97"/>
      <c r="L41" s="97"/>
      <c r="M41" s="97"/>
      <c r="N41" s="97"/>
      <c r="O41" s="98"/>
    </row>
    <row r="42" spans="1:15" s="3" customFormat="1" ht="15" customHeight="1">
      <c r="A42" s="3" t="s">
        <v>65</v>
      </c>
      <c r="D42" s="101">
        <v>0</v>
      </c>
      <c r="E42" s="102"/>
      <c r="F42" s="103">
        <v>0</v>
      </c>
      <c r="G42" s="102"/>
      <c r="H42" s="52">
        <v>1382928</v>
      </c>
      <c r="I42" s="102"/>
      <c r="J42" s="103">
        <v>0</v>
      </c>
      <c r="K42" s="102"/>
      <c r="L42" s="52">
        <f>+D42+F42+H42+J42</f>
        <v>1382928</v>
      </c>
      <c r="M42" s="52"/>
      <c r="N42" s="52">
        <v>132768</v>
      </c>
      <c r="O42" s="104">
        <f>+L42+N42</f>
        <v>1515696</v>
      </c>
    </row>
    <row r="43" spans="1:15" s="3" customFormat="1" ht="15" customHeight="1">
      <c r="A43" s="3" t="s">
        <v>98</v>
      </c>
      <c r="D43" s="23"/>
      <c r="E43" s="23"/>
      <c r="F43" s="23"/>
      <c r="G43" s="23"/>
      <c r="H43" s="59"/>
      <c r="I43" s="23"/>
      <c r="J43" s="23"/>
      <c r="K43" s="23"/>
      <c r="L43" s="23"/>
      <c r="M43" s="23"/>
      <c r="N43" s="23"/>
      <c r="O43" s="23"/>
    </row>
    <row r="44" spans="1:15" s="3" customFormat="1" ht="15" customHeight="1">
      <c r="A44" s="3" t="s">
        <v>99</v>
      </c>
      <c r="D44" s="23">
        <f>+D42</f>
        <v>0</v>
      </c>
      <c r="E44" s="23"/>
      <c r="F44" s="23">
        <f>+F42</f>
        <v>0</v>
      </c>
      <c r="G44" s="23"/>
      <c r="H44" s="23">
        <f>+H42</f>
        <v>1382928</v>
      </c>
      <c r="I44" s="23"/>
      <c r="J44" s="23">
        <f>+J42</f>
        <v>0</v>
      </c>
      <c r="K44" s="23"/>
      <c r="L44" s="23">
        <f>+L42</f>
        <v>1382928</v>
      </c>
      <c r="M44" s="23"/>
      <c r="N44" s="23">
        <f>+N42</f>
        <v>132768</v>
      </c>
      <c r="O44" s="23">
        <f>+O42</f>
        <v>1515696</v>
      </c>
    </row>
    <row r="45" spans="1:15" s="3" customFormat="1" ht="15" customHeight="1">
      <c r="A45" s="3" t="s">
        <v>140</v>
      </c>
      <c r="B45" s="75"/>
      <c r="C45" s="75"/>
      <c r="D45" s="52">
        <v>0</v>
      </c>
      <c r="E45" s="52"/>
      <c r="F45" s="52">
        <v>0</v>
      </c>
      <c r="G45" s="52"/>
      <c r="H45" s="52">
        <v>0</v>
      </c>
      <c r="I45" s="52"/>
      <c r="J45" s="52">
        <v>37747545</v>
      </c>
      <c r="K45" s="52"/>
      <c r="L45" s="52">
        <f>SUM(D45:J45)</f>
        <v>37747545</v>
      </c>
      <c r="M45" s="52"/>
      <c r="N45" s="52">
        <v>-38098</v>
      </c>
      <c r="O45" s="52">
        <f>+L45+N45</f>
        <v>37709447</v>
      </c>
    </row>
    <row r="46" spans="1:15" s="3" customFormat="1" ht="15" customHeight="1">
      <c r="A46" s="3" t="s">
        <v>100</v>
      </c>
      <c r="B46" s="75"/>
      <c r="C46" s="75"/>
      <c r="D46" s="23"/>
      <c r="E46" s="23"/>
      <c r="F46" s="23"/>
      <c r="G46" s="23"/>
      <c r="H46" s="23"/>
      <c r="I46" s="23"/>
      <c r="J46" s="23"/>
      <c r="K46" s="23"/>
      <c r="L46" s="23"/>
      <c r="M46" s="23"/>
      <c r="N46" s="23"/>
      <c r="O46" s="23"/>
    </row>
    <row r="47" spans="1:15" s="3" customFormat="1" ht="15" customHeight="1">
      <c r="A47" s="3" t="s">
        <v>141</v>
      </c>
      <c r="B47" s="75"/>
      <c r="C47" s="75"/>
      <c r="D47" s="23">
        <f>SUM(D44:D45)</f>
        <v>0</v>
      </c>
      <c r="E47" s="23"/>
      <c r="F47" s="23">
        <f>SUM(F44:F45)</f>
        <v>0</v>
      </c>
      <c r="G47" s="23"/>
      <c r="H47" s="23">
        <f>SUM(H44:H45)</f>
        <v>1382928</v>
      </c>
      <c r="I47" s="23"/>
      <c r="J47" s="23">
        <f>SUM(J44:J45)</f>
        <v>37747545</v>
      </c>
      <c r="K47" s="23"/>
      <c r="L47" s="23">
        <f>SUM(L44:L45)</f>
        <v>39130473</v>
      </c>
      <c r="M47" s="23"/>
      <c r="N47" s="23">
        <f>SUM(N44:N45)</f>
        <v>94670</v>
      </c>
      <c r="O47" s="23">
        <f>SUM(O44:O45)</f>
        <v>39225143</v>
      </c>
    </row>
    <row r="48" spans="1:15" s="3" customFormat="1" ht="15" customHeight="1">
      <c r="A48" s="3" t="s">
        <v>95</v>
      </c>
      <c r="B48" s="75"/>
      <c r="C48" s="75"/>
      <c r="D48" s="23">
        <v>0</v>
      </c>
      <c r="E48" s="23"/>
      <c r="F48" s="23">
        <v>0</v>
      </c>
      <c r="G48" s="23"/>
      <c r="H48" s="23">
        <v>0</v>
      </c>
      <c r="I48" s="23"/>
      <c r="J48" s="23">
        <v>-3429885</v>
      </c>
      <c r="K48" s="23"/>
      <c r="L48" s="23">
        <f>+J48</f>
        <v>-3429885</v>
      </c>
      <c r="M48" s="23"/>
      <c r="N48" s="23">
        <v>-3263729</v>
      </c>
      <c r="O48" s="23">
        <f>+L48+N48</f>
        <v>-6693614</v>
      </c>
    </row>
    <row r="49" spans="1:15" s="3" customFormat="1" ht="15" customHeight="1" thickBot="1">
      <c r="A49" s="56" t="s">
        <v>121</v>
      </c>
      <c r="B49" s="7"/>
      <c r="C49" s="7"/>
      <c r="D49" s="46">
        <f>+D39+D47</f>
        <v>92699600</v>
      </c>
      <c r="E49" s="46"/>
      <c r="F49" s="46">
        <f>+F39+F47</f>
        <v>8757596</v>
      </c>
      <c r="G49" s="46"/>
      <c r="H49" s="46">
        <f>+H39+H47</f>
        <v>-399960</v>
      </c>
      <c r="I49" s="46"/>
      <c r="J49" s="46">
        <f>+J39+J47+L48</f>
        <v>125143650</v>
      </c>
      <c r="K49" s="46"/>
      <c r="L49" s="46">
        <f>+L39+L47+L48</f>
        <v>226200886</v>
      </c>
      <c r="M49" s="46"/>
      <c r="N49" s="46">
        <f>+N39+N47+N48</f>
        <v>1867057</v>
      </c>
      <c r="O49" s="46">
        <f>+O39+O47+O48</f>
        <v>228067943</v>
      </c>
    </row>
    <row r="50" spans="4:15" s="3" customFormat="1" ht="15" customHeight="1">
      <c r="D50" s="17"/>
      <c r="E50" s="17"/>
      <c r="F50" s="17"/>
      <c r="G50" s="17"/>
      <c r="H50" s="17"/>
      <c r="I50" s="17"/>
      <c r="J50" s="17"/>
      <c r="K50" s="17"/>
      <c r="L50" s="17"/>
      <c r="M50" s="17"/>
      <c r="N50" s="17"/>
      <c r="O50" s="17"/>
    </row>
    <row r="51" spans="1:15" s="3" customFormat="1" ht="15" customHeight="1">
      <c r="A51" s="7" t="s">
        <v>109</v>
      </c>
      <c r="D51" s="17"/>
      <c r="E51" s="17"/>
      <c r="F51" s="17"/>
      <c r="G51" s="17"/>
      <c r="H51" s="17"/>
      <c r="I51" s="17"/>
      <c r="J51" s="17"/>
      <c r="K51" s="17"/>
      <c r="L51" s="17"/>
      <c r="M51" s="17"/>
      <c r="N51" s="17"/>
      <c r="O51" s="17"/>
    </row>
    <row r="52" spans="1:15" s="3" customFormat="1" ht="15" customHeight="1">
      <c r="A52" s="3" t="s">
        <v>110</v>
      </c>
      <c r="D52" s="17"/>
      <c r="E52" s="17"/>
      <c r="F52" s="17"/>
      <c r="G52" s="17"/>
      <c r="H52" s="17"/>
      <c r="I52" s="17"/>
      <c r="J52" s="17"/>
      <c r="K52" s="17"/>
      <c r="L52" s="17"/>
      <c r="M52" s="17"/>
      <c r="N52" s="17"/>
      <c r="O52" s="17"/>
    </row>
    <row r="53" spans="4:15" s="3" customFormat="1" ht="15" customHeight="1">
      <c r="D53" s="17"/>
      <c r="E53" s="17"/>
      <c r="F53" s="17"/>
      <c r="G53" s="17"/>
      <c r="H53" s="17"/>
      <c r="I53" s="17"/>
      <c r="J53" s="17"/>
      <c r="K53" s="17"/>
      <c r="L53" s="17"/>
      <c r="M53" s="17"/>
      <c r="N53" s="17"/>
      <c r="O53" s="17"/>
    </row>
    <row r="54" spans="4:15" s="3" customFormat="1" ht="15" customHeight="1">
      <c r="D54" s="17"/>
      <c r="E54" s="17"/>
      <c r="F54" s="17"/>
      <c r="G54" s="17"/>
      <c r="H54" s="17"/>
      <c r="I54" s="17"/>
      <c r="J54" s="17"/>
      <c r="K54" s="17"/>
      <c r="L54" s="17"/>
      <c r="M54" s="17"/>
      <c r="N54" s="17"/>
      <c r="O54" s="17"/>
    </row>
    <row r="55" spans="4:15" s="3" customFormat="1" ht="15" customHeight="1">
      <c r="D55" s="17"/>
      <c r="E55" s="17"/>
      <c r="F55" s="17"/>
      <c r="G55" s="17"/>
      <c r="H55" s="17"/>
      <c r="I55" s="17"/>
      <c r="J55" s="17"/>
      <c r="K55" s="17"/>
      <c r="L55" s="17"/>
      <c r="M55" s="17"/>
      <c r="N55" s="17"/>
      <c r="O55" s="17"/>
    </row>
    <row r="56" spans="4:15" s="3" customFormat="1" ht="15" customHeight="1">
      <c r="D56" s="17"/>
      <c r="E56" s="17"/>
      <c r="F56" s="17"/>
      <c r="G56" s="17"/>
      <c r="H56" s="17"/>
      <c r="I56" s="17"/>
      <c r="J56" s="17"/>
      <c r="K56" s="17"/>
      <c r="L56" s="17"/>
      <c r="M56" s="17"/>
      <c r="N56" s="17"/>
      <c r="O56" s="17"/>
    </row>
    <row r="57" spans="4:15" s="3" customFormat="1" ht="15" customHeight="1">
      <c r="D57" s="17"/>
      <c r="E57" s="17"/>
      <c r="F57" s="17"/>
      <c r="G57" s="17"/>
      <c r="H57" s="17"/>
      <c r="I57" s="17"/>
      <c r="J57" s="17"/>
      <c r="K57" s="17"/>
      <c r="L57" s="17"/>
      <c r="M57" s="17"/>
      <c r="N57" s="17"/>
      <c r="O57" s="17"/>
    </row>
    <row r="58" spans="4:15" s="3" customFormat="1" ht="15" customHeight="1">
      <c r="D58" s="17"/>
      <c r="E58" s="17"/>
      <c r="F58" s="17"/>
      <c r="G58" s="17"/>
      <c r="H58" s="17"/>
      <c r="I58" s="17"/>
      <c r="J58" s="17"/>
      <c r="K58" s="17"/>
      <c r="L58" s="17"/>
      <c r="M58" s="17"/>
      <c r="N58" s="17"/>
      <c r="O58" s="17"/>
    </row>
    <row r="59" spans="4:15" s="3" customFormat="1" ht="15" customHeight="1">
      <c r="D59" s="17"/>
      <c r="E59" s="17"/>
      <c r="F59" s="17"/>
      <c r="G59" s="17"/>
      <c r="H59" s="17"/>
      <c r="I59" s="17"/>
      <c r="J59" s="17"/>
      <c r="K59" s="17"/>
      <c r="L59" s="17"/>
      <c r="M59" s="17"/>
      <c r="N59" s="17"/>
      <c r="O59" s="17"/>
    </row>
    <row r="60" spans="4:15" s="3" customFormat="1" ht="15" customHeight="1">
      <c r="D60" s="17"/>
      <c r="E60" s="17"/>
      <c r="F60" s="17"/>
      <c r="G60" s="17"/>
      <c r="H60" s="17"/>
      <c r="I60" s="17"/>
      <c r="J60" s="17"/>
      <c r="K60" s="17"/>
      <c r="L60" s="17"/>
      <c r="M60" s="17"/>
      <c r="N60" s="17"/>
      <c r="O60" s="17"/>
    </row>
    <row r="61" spans="4:15" s="3" customFormat="1" ht="15" customHeight="1">
      <c r="D61" s="17"/>
      <c r="E61" s="17"/>
      <c r="F61" s="17"/>
      <c r="G61" s="17"/>
      <c r="H61" s="17"/>
      <c r="I61" s="17"/>
      <c r="J61" s="17"/>
      <c r="K61" s="17"/>
      <c r="L61" s="17"/>
      <c r="M61" s="17"/>
      <c r="N61" s="17"/>
      <c r="O61" s="17"/>
    </row>
    <row r="62" spans="4:15" s="3" customFormat="1" ht="15" customHeight="1">
      <c r="D62" s="17"/>
      <c r="E62" s="17"/>
      <c r="F62" s="17"/>
      <c r="G62" s="17"/>
      <c r="H62" s="17"/>
      <c r="I62" s="17"/>
      <c r="J62" s="17"/>
      <c r="K62" s="17"/>
      <c r="L62" s="17"/>
      <c r="M62" s="17"/>
      <c r="N62" s="17"/>
      <c r="O62" s="17"/>
    </row>
    <row r="63" spans="4:15" s="3" customFormat="1" ht="15" customHeight="1">
      <c r="D63" s="17"/>
      <c r="E63" s="17"/>
      <c r="F63" s="17"/>
      <c r="G63" s="17"/>
      <c r="H63" s="17"/>
      <c r="I63" s="17"/>
      <c r="J63" s="17"/>
      <c r="K63" s="17"/>
      <c r="L63" s="17"/>
      <c r="M63" s="17"/>
      <c r="N63" s="17"/>
      <c r="O63" s="17"/>
    </row>
    <row r="64" spans="4:15" s="3" customFormat="1" ht="15" customHeight="1">
      <c r="D64" s="17"/>
      <c r="E64" s="17"/>
      <c r="F64" s="17"/>
      <c r="G64" s="17"/>
      <c r="H64" s="17"/>
      <c r="I64" s="17"/>
      <c r="J64" s="17"/>
      <c r="K64" s="17"/>
      <c r="L64" s="17"/>
      <c r="M64" s="17"/>
      <c r="N64" s="17"/>
      <c r="O64" s="17"/>
    </row>
    <row r="65" spans="4:15" s="3" customFormat="1" ht="15" customHeight="1">
      <c r="D65" s="17"/>
      <c r="E65" s="17"/>
      <c r="F65" s="17"/>
      <c r="G65" s="17"/>
      <c r="H65" s="17"/>
      <c r="I65" s="17"/>
      <c r="J65" s="17"/>
      <c r="K65" s="17"/>
      <c r="L65" s="17"/>
      <c r="M65" s="17"/>
      <c r="N65" s="17"/>
      <c r="O65" s="17"/>
    </row>
    <row r="66" spans="4:15" s="3" customFormat="1" ht="15" customHeight="1">
      <c r="D66" s="17"/>
      <c r="E66" s="17"/>
      <c r="F66" s="17"/>
      <c r="G66" s="17"/>
      <c r="H66" s="17"/>
      <c r="I66" s="17"/>
      <c r="J66" s="17"/>
      <c r="K66" s="17"/>
      <c r="L66" s="17"/>
      <c r="M66" s="17"/>
      <c r="N66" s="17"/>
      <c r="O66" s="17"/>
    </row>
    <row r="67" spans="4:15" s="3" customFormat="1" ht="15" customHeight="1">
      <c r="D67" s="17"/>
      <c r="E67" s="17"/>
      <c r="F67" s="17"/>
      <c r="G67" s="17"/>
      <c r="H67" s="17"/>
      <c r="I67" s="17"/>
      <c r="J67" s="17"/>
      <c r="K67" s="17"/>
      <c r="L67" s="17"/>
      <c r="M67" s="17"/>
      <c r="N67" s="17"/>
      <c r="O67" s="17"/>
    </row>
    <row r="68" spans="4:15" s="3" customFormat="1" ht="15" customHeight="1">
      <c r="D68" s="17"/>
      <c r="E68" s="17"/>
      <c r="F68" s="17"/>
      <c r="G68" s="17"/>
      <c r="H68" s="17"/>
      <c r="I68" s="17"/>
      <c r="J68" s="17"/>
      <c r="K68" s="17"/>
      <c r="L68" s="17"/>
      <c r="M68" s="17"/>
      <c r="N68" s="17"/>
      <c r="O68" s="17"/>
    </row>
    <row r="69" spans="4:15" s="3" customFormat="1" ht="15" customHeight="1">
      <c r="D69" s="17"/>
      <c r="E69" s="17"/>
      <c r="F69" s="17"/>
      <c r="G69" s="17"/>
      <c r="H69" s="17"/>
      <c r="I69" s="17"/>
      <c r="J69" s="17"/>
      <c r="K69" s="17"/>
      <c r="L69" s="17"/>
      <c r="M69" s="17"/>
      <c r="N69" s="17"/>
      <c r="O69" s="17"/>
    </row>
    <row r="70" spans="4:15" s="3" customFormat="1" ht="15" customHeight="1">
      <c r="D70" s="17"/>
      <c r="E70" s="17"/>
      <c r="F70" s="17"/>
      <c r="G70" s="17"/>
      <c r="H70" s="17"/>
      <c r="I70" s="17"/>
      <c r="J70" s="17"/>
      <c r="K70" s="17"/>
      <c r="L70" s="17"/>
      <c r="M70" s="17"/>
      <c r="N70" s="17"/>
      <c r="O70" s="17"/>
    </row>
    <row r="71" spans="4:15" s="3" customFormat="1" ht="15" customHeight="1">
      <c r="D71" s="17"/>
      <c r="E71" s="17"/>
      <c r="F71" s="17"/>
      <c r="G71" s="17"/>
      <c r="H71" s="17"/>
      <c r="I71" s="17"/>
      <c r="J71" s="17"/>
      <c r="K71" s="17"/>
      <c r="L71" s="17"/>
      <c r="M71" s="17"/>
      <c r="N71" s="17"/>
      <c r="O71" s="17"/>
    </row>
    <row r="72" spans="4:15" s="3" customFormat="1" ht="15" customHeight="1">
      <c r="D72" s="17"/>
      <c r="E72" s="17"/>
      <c r="F72" s="17"/>
      <c r="G72" s="17"/>
      <c r="H72" s="17"/>
      <c r="I72" s="17"/>
      <c r="J72" s="17"/>
      <c r="K72" s="17"/>
      <c r="L72" s="17"/>
      <c r="M72" s="17"/>
      <c r="N72" s="17"/>
      <c r="O72" s="17"/>
    </row>
    <row r="73" spans="4:15" s="3" customFormat="1" ht="15" customHeight="1">
      <c r="D73" s="17"/>
      <c r="E73" s="17"/>
      <c r="F73" s="17"/>
      <c r="G73" s="17"/>
      <c r="H73" s="17"/>
      <c r="I73" s="17"/>
      <c r="J73" s="17"/>
      <c r="K73" s="17"/>
      <c r="L73" s="17"/>
      <c r="M73" s="17"/>
      <c r="N73" s="17"/>
      <c r="O73" s="17"/>
    </row>
    <row r="74" spans="4:15" s="3" customFormat="1" ht="15" customHeight="1">
      <c r="D74" s="17"/>
      <c r="E74" s="17"/>
      <c r="F74" s="17"/>
      <c r="G74" s="17"/>
      <c r="H74" s="17"/>
      <c r="I74" s="17"/>
      <c r="J74" s="17"/>
      <c r="K74" s="17"/>
      <c r="L74" s="17"/>
      <c r="M74" s="17"/>
      <c r="N74" s="17"/>
      <c r="O74" s="17"/>
    </row>
    <row r="75" spans="4:15" s="3" customFormat="1" ht="15" customHeight="1">
      <c r="D75" s="17"/>
      <c r="E75" s="17"/>
      <c r="F75" s="17"/>
      <c r="G75" s="17"/>
      <c r="H75" s="17"/>
      <c r="I75" s="17"/>
      <c r="J75" s="17"/>
      <c r="K75" s="17"/>
      <c r="L75" s="17"/>
      <c r="M75" s="17"/>
      <c r="N75" s="17"/>
      <c r="O75" s="17"/>
    </row>
    <row r="76" spans="4:15" s="3" customFormat="1" ht="15" customHeight="1">
      <c r="D76" s="17"/>
      <c r="E76" s="17"/>
      <c r="F76" s="17"/>
      <c r="G76" s="17"/>
      <c r="H76" s="17"/>
      <c r="I76" s="17"/>
      <c r="J76" s="17"/>
      <c r="K76" s="17"/>
      <c r="L76" s="17"/>
      <c r="M76" s="17"/>
      <c r="N76" s="17"/>
      <c r="O76" s="17"/>
    </row>
    <row r="77" spans="4:15" s="3" customFormat="1" ht="15" customHeight="1">
      <c r="D77" s="17"/>
      <c r="E77" s="17"/>
      <c r="F77" s="17"/>
      <c r="G77" s="17"/>
      <c r="H77" s="17"/>
      <c r="I77" s="17"/>
      <c r="J77" s="17"/>
      <c r="K77" s="17"/>
      <c r="L77" s="17"/>
      <c r="M77" s="17"/>
      <c r="N77" s="17"/>
      <c r="O77" s="17"/>
    </row>
    <row r="78" spans="4:15" s="3" customFormat="1" ht="15" customHeight="1">
      <c r="D78" s="17"/>
      <c r="E78" s="17"/>
      <c r="F78" s="17"/>
      <c r="G78" s="17"/>
      <c r="H78" s="17"/>
      <c r="I78" s="17"/>
      <c r="J78" s="17"/>
      <c r="K78" s="17"/>
      <c r="L78" s="17"/>
      <c r="M78" s="17"/>
      <c r="N78" s="17"/>
      <c r="O78" s="17"/>
    </row>
    <row r="79" spans="4:15" s="3" customFormat="1" ht="15" customHeight="1">
      <c r="D79" s="17"/>
      <c r="E79" s="17"/>
      <c r="F79" s="17"/>
      <c r="G79" s="17"/>
      <c r="H79" s="17"/>
      <c r="I79" s="17"/>
      <c r="J79" s="17"/>
      <c r="K79" s="17"/>
      <c r="L79" s="17"/>
      <c r="M79" s="17"/>
      <c r="N79" s="17"/>
      <c r="O79" s="17"/>
    </row>
    <row r="80" spans="4:15" s="3" customFormat="1" ht="15" customHeight="1">
      <c r="D80" s="17"/>
      <c r="E80" s="17"/>
      <c r="F80" s="17"/>
      <c r="G80" s="17"/>
      <c r="H80" s="17"/>
      <c r="I80" s="17"/>
      <c r="J80" s="17"/>
      <c r="K80" s="17"/>
      <c r="L80" s="17"/>
      <c r="M80" s="17"/>
      <c r="N80" s="17"/>
      <c r="O80" s="17"/>
    </row>
    <row r="81" spans="4:15" s="3" customFormat="1" ht="15" customHeight="1">
      <c r="D81" s="17"/>
      <c r="E81" s="17"/>
      <c r="F81" s="17"/>
      <c r="G81" s="17"/>
      <c r="H81" s="17"/>
      <c r="I81" s="17"/>
      <c r="J81" s="17"/>
      <c r="K81" s="17"/>
      <c r="L81" s="17"/>
      <c r="M81" s="17"/>
      <c r="N81" s="17"/>
      <c r="O81" s="17"/>
    </row>
    <row r="82" spans="4:15" s="3" customFormat="1" ht="15" customHeight="1">
      <c r="D82" s="17"/>
      <c r="E82" s="17"/>
      <c r="F82" s="17"/>
      <c r="G82" s="17"/>
      <c r="H82" s="17"/>
      <c r="I82" s="17"/>
      <c r="J82" s="17"/>
      <c r="K82" s="17"/>
      <c r="L82" s="17"/>
      <c r="M82" s="17"/>
      <c r="N82" s="17"/>
      <c r="O82" s="17"/>
    </row>
    <row r="83" spans="4:15" s="3" customFormat="1" ht="15" customHeight="1">
      <c r="D83" s="17"/>
      <c r="E83" s="17"/>
      <c r="F83" s="17"/>
      <c r="G83" s="17"/>
      <c r="H83" s="17"/>
      <c r="I83" s="17"/>
      <c r="J83" s="17"/>
      <c r="K83" s="17"/>
      <c r="L83" s="17"/>
      <c r="M83" s="17"/>
      <c r="N83" s="17"/>
      <c r="O83" s="17"/>
    </row>
    <row r="84" spans="4:15" s="3" customFormat="1" ht="15" customHeight="1">
      <c r="D84" s="17"/>
      <c r="E84" s="17"/>
      <c r="F84" s="17"/>
      <c r="G84" s="17"/>
      <c r="H84" s="17"/>
      <c r="I84" s="17"/>
      <c r="J84" s="17"/>
      <c r="K84" s="17"/>
      <c r="L84" s="17"/>
      <c r="M84" s="17"/>
      <c r="N84" s="17"/>
      <c r="O84" s="17"/>
    </row>
    <row r="85" spans="4:15" s="3" customFormat="1" ht="15" customHeight="1">
      <c r="D85" s="17"/>
      <c r="E85" s="17"/>
      <c r="F85" s="17"/>
      <c r="G85" s="17"/>
      <c r="H85" s="17"/>
      <c r="I85" s="17"/>
      <c r="J85" s="17"/>
      <c r="K85" s="17"/>
      <c r="L85" s="17"/>
      <c r="M85" s="17"/>
      <c r="N85" s="17"/>
      <c r="O85" s="17"/>
    </row>
    <row r="86" spans="4:15" s="3" customFormat="1" ht="15" customHeight="1">
      <c r="D86" s="17"/>
      <c r="E86" s="17"/>
      <c r="F86" s="17"/>
      <c r="G86" s="17"/>
      <c r="H86" s="17"/>
      <c r="I86" s="17"/>
      <c r="J86" s="17"/>
      <c r="K86" s="17"/>
      <c r="L86" s="17"/>
      <c r="M86" s="17"/>
      <c r="N86" s="17"/>
      <c r="O86" s="17"/>
    </row>
    <row r="87" spans="4:15" s="3" customFormat="1" ht="15" customHeight="1">
      <c r="D87" s="17"/>
      <c r="E87" s="17"/>
      <c r="F87" s="17"/>
      <c r="G87" s="17"/>
      <c r="H87" s="17"/>
      <c r="I87" s="17"/>
      <c r="J87" s="17"/>
      <c r="K87" s="17"/>
      <c r="L87" s="17"/>
      <c r="M87" s="17"/>
      <c r="N87" s="17"/>
      <c r="O87" s="17"/>
    </row>
    <row r="88" spans="4:15" s="3" customFormat="1" ht="15" customHeight="1">
      <c r="D88" s="17"/>
      <c r="E88" s="17"/>
      <c r="F88" s="17"/>
      <c r="G88" s="17"/>
      <c r="H88" s="17"/>
      <c r="I88" s="17"/>
      <c r="J88" s="17"/>
      <c r="K88" s="17"/>
      <c r="L88" s="17"/>
      <c r="M88" s="17"/>
      <c r="N88" s="17"/>
      <c r="O88" s="17"/>
    </row>
    <row r="89" spans="4:15" s="3" customFormat="1" ht="15" customHeight="1">
      <c r="D89" s="17"/>
      <c r="E89" s="17"/>
      <c r="F89" s="17"/>
      <c r="G89" s="17"/>
      <c r="H89" s="17"/>
      <c r="I89" s="17"/>
      <c r="J89" s="17"/>
      <c r="K89" s="17"/>
      <c r="L89" s="17"/>
      <c r="M89" s="17"/>
      <c r="N89" s="17"/>
      <c r="O89" s="17"/>
    </row>
    <row r="90" spans="4:15" s="3" customFormat="1" ht="15" customHeight="1">
      <c r="D90" s="17"/>
      <c r="E90" s="17"/>
      <c r="F90" s="17"/>
      <c r="G90" s="17"/>
      <c r="H90" s="17"/>
      <c r="I90" s="17"/>
      <c r="J90" s="17"/>
      <c r="K90" s="17"/>
      <c r="L90" s="17"/>
      <c r="M90" s="17"/>
      <c r="N90" s="17"/>
      <c r="O90" s="17"/>
    </row>
    <row r="91" spans="4:15" s="3" customFormat="1" ht="15" customHeight="1">
      <c r="D91" s="17"/>
      <c r="E91" s="17"/>
      <c r="F91" s="17"/>
      <c r="G91" s="17"/>
      <c r="H91" s="17"/>
      <c r="I91" s="17"/>
      <c r="J91" s="17"/>
      <c r="K91" s="17"/>
      <c r="L91" s="17"/>
      <c r="M91" s="17"/>
      <c r="N91" s="17"/>
      <c r="O91" s="17"/>
    </row>
    <row r="92" spans="4:15" s="3" customFormat="1" ht="15" customHeight="1">
      <c r="D92" s="17"/>
      <c r="E92" s="17"/>
      <c r="F92" s="17"/>
      <c r="G92" s="17"/>
      <c r="H92" s="17"/>
      <c r="I92" s="17"/>
      <c r="J92" s="17"/>
      <c r="K92" s="17"/>
      <c r="L92" s="17"/>
      <c r="M92" s="17"/>
      <c r="N92" s="17"/>
      <c r="O92" s="17"/>
    </row>
    <row r="93" spans="4:15" s="3" customFormat="1" ht="15" customHeight="1">
      <c r="D93" s="17"/>
      <c r="E93" s="17"/>
      <c r="F93" s="17"/>
      <c r="G93" s="17"/>
      <c r="H93" s="17"/>
      <c r="I93" s="17"/>
      <c r="J93" s="17"/>
      <c r="K93" s="17"/>
      <c r="L93" s="17"/>
      <c r="M93" s="17"/>
      <c r="N93" s="17"/>
      <c r="O93" s="17"/>
    </row>
    <row r="94" spans="4:15" s="3" customFormat="1" ht="15" customHeight="1">
      <c r="D94" s="17"/>
      <c r="E94" s="17"/>
      <c r="F94" s="17"/>
      <c r="G94" s="17"/>
      <c r="H94" s="17"/>
      <c r="I94" s="17"/>
      <c r="J94" s="17"/>
      <c r="K94" s="17"/>
      <c r="L94" s="17"/>
      <c r="M94" s="17"/>
      <c r="N94" s="17"/>
      <c r="O94" s="17"/>
    </row>
    <row r="95" spans="4:15" s="3" customFormat="1" ht="15" customHeight="1">
      <c r="D95" s="17"/>
      <c r="E95" s="17"/>
      <c r="F95" s="17"/>
      <c r="G95" s="17"/>
      <c r="H95" s="17"/>
      <c r="I95" s="17"/>
      <c r="J95" s="17"/>
      <c r="K95" s="17"/>
      <c r="L95" s="17"/>
      <c r="M95" s="17"/>
      <c r="N95" s="17"/>
      <c r="O95" s="17"/>
    </row>
    <row r="96" spans="4:15" s="3" customFormat="1" ht="15" customHeight="1">
      <c r="D96" s="17"/>
      <c r="E96" s="17"/>
      <c r="F96" s="17"/>
      <c r="G96" s="17"/>
      <c r="H96" s="17"/>
      <c r="I96" s="17"/>
      <c r="J96" s="17"/>
      <c r="K96" s="17"/>
      <c r="L96" s="17"/>
      <c r="M96" s="17"/>
      <c r="N96" s="17"/>
      <c r="O96" s="17"/>
    </row>
    <row r="97" spans="4:15" s="3" customFormat="1" ht="15" customHeight="1">
      <c r="D97" s="17"/>
      <c r="E97" s="17"/>
      <c r="F97" s="17"/>
      <c r="G97" s="17"/>
      <c r="H97" s="17"/>
      <c r="I97" s="17"/>
      <c r="J97" s="17"/>
      <c r="K97" s="17"/>
      <c r="L97" s="17"/>
      <c r="M97" s="17"/>
      <c r="N97" s="17"/>
      <c r="O97" s="17"/>
    </row>
    <row r="98" spans="4:15" s="3" customFormat="1" ht="15" customHeight="1">
      <c r="D98" s="17"/>
      <c r="E98" s="17"/>
      <c r="F98" s="17"/>
      <c r="G98" s="17"/>
      <c r="H98" s="17"/>
      <c r="I98" s="17"/>
      <c r="J98" s="17"/>
      <c r="K98" s="17"/>
      <c r="L98" s="17"/>
      <c r="M98" s="17"/>
      <c r="N98" s="17"/>
      <c r="O98" s="17"/>
    </row>
    <row r="99" spans="4:15" s="3" customFormat="1" ht="15" customHeight="1">
      <c r="D99" s="17"/>
      <c r="E99" s="17"/>
      <c r="F99" s="17"/>
      <c r="G99" s="17"/>
      <c r="H99" s="17"/>
      <c r="I99" s="17"/>
      <c r="J99" s="17"/>
      <c r="K99" s="17"/>
      <c r="L99" s="17"/>
      <c r="M99" s="17"/>
      <c r="N99" s="17"/>
      <c r="O99" s="17"/>
    </row>
    <row r="100" spans="4:15" s="3" customFormat="1" ht="15" customHeight="1">
      <c r="D100" s="17"/>
      <c r="E100" s="17"/>
      <c r="F100" s="17"/>
      <c r="G100" s="17"/>
      <c r="H100" s="17"/>
      <c r="I100" s="17"/>
      <c r="J100" s="17"/>
      <c r="K100" s="17"/>
      <c r="L100" s="17"/>
      <c r="M100" s="17"/>
      <c r="N100" s="17"/>
      <c r="O100" s="17"/>
    </row>
    <row r="101" spans="4:15" s="3" customFormat="1" ht="15" customHeight="1">
      <c r="D101" s="17"/>
      <c r="E101" s="17"/>
      <c r="F101" s="17"/>
      <c r="G101" s="17"/>
      <c r="H101" s="17"/>
      <c r="I101" s="17"/>
      <c r="J101" s="17"/>
      <c r="K101" s="17"/>
      <c r="L101" s="17"/>
      <c r="M101" s="17"/>
      <c r="N101" s="17"/>
      <c r="O101" s="17"/>
    </row>
    <row r="102" spans="4:15" s="3" customFormat="1" ht="15" customHeight="1">
      <c r="D102" s="17"/>
      <c r="E102" s="17"/>
      <c r="F102" s="17"/>
      <c r="G102" s="17"/>
      <c r="H102" s="17"/>
      <c r="I102" s="17"/>
      <c r="J102" s="17"/>
      <c r="K102" s="17"/>
      <c r="L102" s="17"/>
      <c r="M102" s="17"/>
      <c r="N102" s="17"/>
      <c r="O102" s="17"/>
    </row>
    <row r="103" spans="4:15" s="3" customFormat="1" ht="15" customHeight="1">
      <c r="D103" s="17"/>
      <c r="E103" s="17"/>
      <c r="F103" s="17"/>
      <c r="G103" s="17"/>
      <c r="H103" s="17"/>
      <c r="I103" s="17"/>
      <c r="J103" s="17"/>
      <c r="K103" s="17"/>
      <c r="L103" s="17"/>
      <c r="M103" s="17"/>
      <c r="N103" s="17"/>
      <c r="O103" s="17"/>
    </row>
    <row r="104" spans="4:15" s="3" customFormat="1" ht="15" customHeight="1">
      <c r="D104" s="17"/>
      <c r="E104" s="17"/>
      <c r="F104" s="17"/>
      <c r="G104" s="17"/>
      <c r="H104" s="17"/>
      <c r="I104" s="17"/>
      <c r="J104" s="17"/>
      <c r="K104" s="17"/>
      <c r="L104" s="17"/>
      <c r="M104" s="17"/>
      <c r="N104" s="17"/>
      <c r="O104" s="17"/>
    </row>
    <row r="105" spans="4:15" s="3" customFormat="1" ht="15" customHeight="1">
      <c r="D105" s="17"/>
      <c r="E105" s="17"/>
      <c r="F105" s="17"/>
      <c r="G105" s="17"/>
      <c r="H105" s="17"/>
      <c r="I105" s="17"/>
      <c r="J105" s="17"/>
      <c r="K105" s="17"/>
      <c r="L105" s="17"/>
      <c r="M105" s="17"/>
      <c r="N105" s="17"/>
      <c r="O105" s="17"/>
    </row>
    <row r="106" spans="4:15" s="3" customFormat="1" ht="15" customHeight="1">
      <c r="D106" s="17"/>
      <c r="E106" s="17"/>
      <c r="F106" s="17"/>
      <c r="G106" s="17"/>
      <c r="H106" s="17"/>
      <c r="I106" s="17"/>
      <c r="J106" s="17"/>
      <c r="K106" s="17"/>
      <c r="L106" s="17"/>
      <c r="M106" s="17"/>
      <c r="N106" s="17"/>
      <c r="O106" s="17"/>
    </row>
    <row r="107" spans="4:15" s="3" customFormat="1" ht="15" customHeight="1">
      <c r="D107" s="17"/>
      <c r="E107" s="17"/>
      <c r="F107" s="17"/>
      <c r="G107" s="17"/>
      <c r="H107" s="17"/>
      <c r="I107" s="17"/>
      <c r="J107" s="17"/>
      <c r="K107" s="17"/>
      <c r="L107" s="17"/>
      <c r="M107" s="17"/>
      <c r="N107" s="17"/>
      <c r="O107" s="17"/>
    </row>
    <row r="108" spans="4:15" s="3" customFormat="1" ht="15" customHeight="1">
      <c r="D108" s="17"/>
      <c r="E108" s="17"/>
      <c r="F108" s="17"/>
      <c r="G108" s="17"/>
      <c r="H108" s="17"/>
      <c r="I108" s="17"/>
      <c r="J108" s="17"/>
      <c r="K108" s="17"/>
      <c r="L108" s="17"/>
      <c r="M108" s="17"/>
      <c r="N108" s="17"/>
      <c r="O108" s="17"/>
    </row>
    <row r="109" spans="4:15" s="3" customFormat="1" ht="15" customHeight="1">
      <c r="D109" s="17"/>
      <c r="E109" s="17"/>
      <c r="F109" s="17"/>
      <c r="G109" s="17"/>
      <c r="H109" s="17"/>
      <c r="I109" s="17"/>
      <c r="J109" s="17"/>
      <c r="K109" s="17"/>
      <c r="L109" s="17"/>
      <c r="M109" s="17"/>
      <c r="N109" s="17"/>
      <c r="O109" s="17"/>
    </row>
    <row r="110" spans="4:15" s="3" customFormat="1" ht="15" customHeight="1">
      <c r="D110" s="17"/>
      <c r="E110" s="17"/>
      <c r="F110" s="17"/>
      <c r="G110" s="17"/>
      <c r="H110" s="17"/>
      <c r="I110" s="17"/>
      <c r="J110" s="17"/>
      <c r="K110" s="17"/>
      <c r="L110" s="17"/>
      <c r="M110" s="17"/>
      <c r="N110" s="17"/>
      <c r="O110" s="17"/>
    </row>
    <row r="111" spans="4:15" s="3" customFormat="1" ht="15" customHeight="1">
      <c r="D111" s="17"/>
      <c r="E111" s="17"/>
      <c r="F111" s="17"/>
      <c r="G111" s="17"/>
      <c r="H111" s="17"/>
      <c r="I111" s="17"/>
      <c r="J111" s="17"/>
      <c r="K111" s="17"/>
      <c r="L111" s="17"/>
      <c r="M111" s="17"/>
      <c r="N111" s="17"/>
      <c r="O111" s="17"/>
    </row>
    <row r="112" spans="4:15" s="3" customFormat="1" ht="15" customHeight="1">
      <c r="D112" s="17"/>
      <c r="E112" s="17"/>
      <c r="F112" s="17"/>
      <c r="G112" s="17"/>
      <c r="H112" s="17"/>
      <c r="I112" s="17"/>
      <c r="J112" s="17"/>
      <c r="K112" s="17"/>
      <c r="L112" s="17"/>
      <c r="M112" s="17"/>
      <c r="N112" s="17"/>
      <c r="O112" s="17"/>
    </row>
    <row r="113" spans="4:15" s="3" customFormat="1" ht="15" customHeight="1">
      <c r="D113" s="17"/>
      <c r="E113" s="17"/>
      <c r="F113" s="17"/>
      <c r="G113" s="17"/>
      <c r="H113" s="17"/>
      <c r="I113" s="17"/>
      <c r="J113" s="17"/>
      <c r="K113" s="17"/>
      <c r="L113" s="17"/>
      <c r="M113" s="17"/>
      <c r="N113" s="17"/>
      <c r="O113" s="17"/>
    </row>
    <row r="114" spans="4:15" s="3" customFormat="1" ht="15" customHeight="1">
      <c r="D114" s="17"/>
      <c r="E114" s="17"/>
      <c r="F114" s="17"/>
      <c r="G114" s="17"/>
      <c r="H114" s="17"/>
      <c r="I114" s="17"/>
      <c r="J114" s="17"/>
      <c r="K114" s="17"/>
      <c r="L114" s="17"/>
      <c r="M114" s="17"/>
      <c r="N114" s="17"/>
      <c r="O114" s="17"/>
    </row>
    <row r="115" spans="4:15" s="3" customFormat="1" ht="15" customHeight="1">
      <c r="D115" s="17"/>
      <c r="E115" s="17"/>
      <c r="F115" s="17"/>
      <c r="G115" s="17"/>
      <c r="H115" s="17"/>
      <c r="I115" s="17"/>
      <c r="J115" s="17"/>
      <c r="K115" s="17"/>
      <c r="L115" s="17"/>
      <c r="M115" s="17"/>
      <c r="N115" s="17"/>
      <c r="O115" s="17"/>
    </row>
    <row r="116" spans="4:15" s="3" customFormat="1" ht="15" customHeight="1">
      <c r="D116" s="17"/>
      <c r="E116" s="17"/>
      <c r="F116" s="17"/>
      <c r="G116" s="17"/>
      <c r="H116" s="17"/>
      <c r="I116" s="17"/>
      <c r="J116" s="17"/>
      <c r="K116" s="17"/>
      <c r="L116" s="17"/>
      <c r="M116" s="17"/>
      <c r="N116" s="17"/>
      <c r="O116" s="17"/>
    </row>
    <row r="117" spans="4:15" s="3" customFormat="1" ht="15" customHeight="1">
      <c r="D117" s="17"/>
      <c r="E117" s="17"/>
      <c r="F117" s="17"/>
      <c r="G117" s="17"/>
      <c r="H117" s="17"/>
      <c r="I117" s="17"/>
      <c r="J117" s="17"/>
      <c r="K117" s="17"/>
      <c r="L117" s="17"/>
      <c r="M117" s="17"/>
      <c r="N117" s="17"/>
      <c r="O117" s="17"/>
    </row>
    <row r="118" spans="4:15" s="3" customFormat="1" ht="15" customHeight="1">
      <c r="D118" s="17"/>
      <c r="E118" s="17"/>
      <c r="F118" s="17"/>
      <c r="G118" s="17"/>
      <c r="H118" s="17"/>
      <c r="I118" s="17"/>
      <c r="J118" s="17"/>
      <c r="K118" s="17"/>
      <c r="L118" s="17"/>
      <c r="M118" s="17"/>
      <c r="N118" s="17"/>
      <c r="O118" s="17"/>
    </row>
    <row r="119" spans="4:15" s="3" customFormat="1" ht="15" customHeight="1">
      <c r="D119" s="17"/>
      <c r="E119" s="17"/>
      <c r="F119" s="17"/>
      <c r="G119" s="17"/>
      <c r="H119" s="17"/>
      <c r="I119" s="17"/>
      <c r="J119" s="17"/>
      <c r="K119" s="17"/>
      <c r="L119" s="17"/>
      <c r="M119" s="17"/>
      <c r="N119" s="17"/>
      <c r="O119" s="17"/>
    </row>
    <row r="120" spans="4:15" s="3" customFormat="1" ht="15" customHeight="1">
      <c r="D120" s="17"/>
      <c r="E120" s="17"/>
      <c r="F120" s="17"/>
      <c r="G120" s="17"/>
      <c r="H120" s="17"/>
      <c r="I120" s="17"/>
      <c r="J120" s="17"/>
      <c r="K120" s="17"/>
      <c r="L120" s="17"/>
      <c r="M120" s="17"/>
      <c r="N120" s="17"/>
      <c r="O120" s="17"/>
    </row>
    <row r="121" spans="4:15" s="3" customFormat="1" ht="15" customHeight="1">
      <c r="D121" s="17"/>
      <c r="E121" s="17"/>
      <c r="F121" s="17"/>
      <c r="G121" s="17"/>
      <c r="H121" s="17"/>
      <c r="I121" s="17"/>
      <c r="J121" s="17"/>
      <c r="K121" s="17"/>
      <c r="L121" s="17"/>
      <c r="M121" s="17"/>
      <c r="N121" s="17"/>
      <c r="O121" s="17"/>
    </row>
    <row r="122" spans="4:15" s="3" customFormat="1" ht="15" customHeight="1">
      <c r="D122" s="17"/>
      <c r="E122" s="17"/>
      <c r="F122" s="17"/>
      <c r="G122" s="17"/>
      <c r="H122" s="17"/>
      <c r="I122" s="17"/>
      <c r="J122" s="17"/>
      <c r="K122" s="17"/>
      <c r="L122" s="17"/>
      <c r="M122" s="17"/>
      <c r="N122" s="17"/>
      <c r="O122" s="17"/>
    </row>
    <row r="123" spans="4:15" s="3" customFormat="1" ht="15" customHeight="1">
      <c r="D123" s="17"/>
      <c r="E123" s="17"/>
      <c r="F123" s="17"/>
      <c r="G123" s="17"/>
      <c r="H123" s="17"/>
      <c r="I123" s="17"/>
      <c r="J123" s="17"/>
      <c r="K123" s="17"/>
      <c r="L123" s="17"/>
      <c r="M123" s="17"/>
      <c r="N123" s="17"/>
      <c r="O123" s="17"/>
    </row>
    <row r="124" spans="4:15" s="3" customFormat="1" ht="15" customHeight="1">
      <c r="D124" s="17"/>
      <c r="E124" s="17"/>
      <c r="F124" s="17"/>
      <c r="G124" s="17"/>
      <c r="H124" s="17"/>
      <c r="I124" s="17"/>
      <c r="J124" s="17"/>
      <c r="K124" s="17"/>
      <c r="L124" s="17"/>
      <c r="M124" s="17"/>
      <c r="N124" s="17"/>
      <c r="O124" s="17"/>
    </row>
    <row r="125" spans="4:15" s="3" customFormat="1" ht="15" customHeight="1">
      <c r="D125" s="17"/>
      <c r="E125" s="17"/>
      <c r="F125" s="17"/>
      <c r="G125" s="17"/>
      <c r="H125" s="17"/>
      <c r="I125" s="17"/>
      <c r="J125" s="17"/>
      <c r="K125" s="17"/>
      <c r="L125" s="17"/>
      <c r="M125" s="17"/>
      <c r="N125" s="17"/>
      <c r="O125" s="17"/>
    </row>
    <row r="126" spans="4:15" s="3" customFormat="1" ht="15" customHeight="1">
      <c r="D126" s="17"/>
      <c r="E126" s="17"/>
      <c r="F126" s="17"/>
      <c r="G126" s="17"/>
      <c r="H126" s="17"/>
      <c r="I126" s="17"/>
      <c r="J126" s="17"/>
      <c r="K126" s="17"/>
      <c r="L126" s="17"/>
      <c r="M126" s="17"/>
      <c r="N126" s="17"/>
      <c r="O126" s="17"/>
    </row>
    <row r="127" spans="4:15" s="3" customFormat="1" ht="15" customHeight="1">
      <c r="D127" s="17"/>
      <c r="E127" s="17"/>
      <c r="F127" s="17"/>
      <c r="G127" s="17"/>
      <c r="H127" s="17"/>
      <c r="I127" s="17"/>
      <c r="J127" s="17"/>
      <c r="K127" s="17"/>
      <c r="L127" s="17"/>
      <c r="M127" s="17"/>
      <c r="N127" s="17"/>
      <c r="O127" s="17"/>
    </row>
    <row r="128" spans="4:15" s="3" customFormat="1" ht="15" customHeight="1">
      <c r="D128" s="17"/>
      <c r="E128" s="17"/>
      <c r="F128" s="17"/>
      <c r="G128" s="17"/>
      <c r="H128" s="17"/>
      <c r="I128" s="17"/>
      <c r="J128" s="17"/>
      <c r="K128" s="17"/>
      <c r="L128" s="17"/>
      <c r="M128" s="17"/>
      <c r="N128" s="17"/>
      <c r="O128" s="17"/>
    </row>
    <row r="129" spans="4:15" s="3" customFormat="1" ht="15" customHeight="1">
      <c r="D129" s="17"/>
      <c r="E129" s="17"/>
      <c r="F129" s="17"/>
      <c r="G129" s="17"/>
      <c r="H129" s="17"/>
      <c r="I129" s="17"/>
      <c r="J129" s="17"/>
      <c r="K129" s="17"/>
      <c r="L129" s="17"/>
      <c r="M129" s="17"/>
      <c r="N129" s="17"/>
      <c r="O129" s="17"/>
    </row>
    <row r="130" spans="4:15" s="3" customFormat="1" ht="15" customHeight="1">
      <c r="D130" s="17"/>
      <c r="E130" s="17"/>
      <c r="F130" s="17"/>
      <c r="G130" s="17"/>
      <c r="H130" s="17"/>
      <c r="I130" s="17"/>
      <c r="J130" s="17"/>
      <c r="K130" s="17"/>
      <c r="L130" s="17"/>
      <c r="M130" s="17"/>
      <c r="N130" s="17"/>
      <c r="O130" s="17"/>
    </row>
    <row r="131" spans="4:15" s="3" customFormat="1" ht="15" customHeight="1">
      <c r="D131" s="17"/>
      <c r="E131" s="17"/>
      <c r="F131" s="17"/>
      <c r="G131" s="17"/>
      <c r="H131" s="17"/>
      <c r="I131" s="17"/>
      <c r="J131" s="17"/>
      <c r="K131" s="17"/>
      <c r="L131" s="17"/>
      <c r="M131" s="17"/>
      <c r="N131" s="17"/>
      <c r="O131" s="17"/>
    </row>
    <row r="132" spans="4:15" s="3" customFormat="1" ht="15" customHeight="1">
      <c r="D132" s="17"/>
      <c r="E132" s="17"/>
      <c r="F132" s="17"/>
      <c r="G132" s="17"/>
      <c r="H132" s="17"/>
      <c r="I132" s="17"/>
      <c r="J132" s="17"/>
      <c r="K132" s="17"/>
      <c r="L132" s="17"/>
      <c r="M132" s="17"/>
      <c r="N132" s="17"/>
      <c r="O132" s="17"/>
    </row>
    <row r="133" spans="4:15" s="3" customFormat="1" ht="15" customHeight="1">
      <c r="D133" s="17"/>
      <c r="E133" s="17"/>
      <c r="F133" s="17"/>
      <c r="G133" s="17"/>
      <c r="H133" s="17"/>
      <c r="I133" s="17"/>
      <c r="J133" s="17"/>
      <c r="K133" s="17"/>
      <c r="L133" s="17"/>
      <c r="M133" s="17"/>
      <c r="N133" s="17"/>
      <c r="O133" s="17"/>
    </row>
    <row r="134" spans="4:15" s="3" customFormat="1" ht="15" customHeight="1">
      <c r="D134" s="17"/>
      <c r="E134" s="17"/>
      <c r="F134" s="17"/>
      <c r="G134" s="17"/>
      <c r="H134" s="17"/>
      <c r="I134" s="17"/>
      <c r="J134" s="17"/>
      <c r="K134" s="17"/>
      <c r="L134" s="17"/>
      <c r="M134" s="17"/>
      <c r="N134" s="17"/>
      <c r="O134" s="17"/>
    </row>
    <row r="135" spans="4:15" s="3" customFormat="1" ht="15" customHeight="1">
      <c r="D135" s="17"/>
      <c r="E135" s="17"/>
      <c r="F135" s="17"/>
      <c r="G135" s="17"/>
      <c r="H135" s="17"/>
      <c r="I135" s="17"/>
      <c r="J135" s="17"/>
      <c r="K135" s="17"/>
      <c r="L135" s="17"/>
      <c r="M135" s="17"/>
      <c r="N135" s="17"/>
      <c r="O135" s="17"/>
    </row>
    <row r="136" spans="4:15" s="3" customFormat="1" ht="15" customHeight="1">
      <c r="D136" s="17"/>
      <c r="E136" s="17"/>
      <c r="F136" s="17"/>
      <c r="G136" s="17"/>
      <c r="H136" s="17"/>
      <c r="I136" s="17"/>
      <c r="J136" s="17"/>
      <c r="K136" s="17"/>
      <c r="L136" s="17"/>
      <c r="M136" s="17"/>
      <c r="N136" s="17"/>
      <c r="O136" s="17"/>
    </row>
    <row r="137" spans="4:15" s="3" customFormat="1" ht="15" customHeight="1">
      <c r="D137" s="17"/>
      <c r="E137" s="17"/>
      <c r="F137" s="17"/>
      <c r="G137" s="17"/>
      <c r="H137" s="17"/>
      <c r="I137" s="17"/>
      <c r="J137" s="17"/>
      <c r="K137" s="17"/>
      <c r="L137" s="17"/>
      <c r="M137" s="17"/>
      <c r="N137" s="17"/>
      <c r="O137" s="17"/>
    </row>
    <row r="138" spans="4:15" s="3" customFormat="1" ht="15" customHeight="1">
      <c r="D138" s="17"/>
      <c r="E138" s="17"/>
      <c r="F138" s="17"/>
      <c r="G138" s="17"/>
      <c r="H138" s="17"/>
      <c r="I138" s="17"/>
      <c r="J138" s="17"/>
      <c r="K138" s="17"/>
      <c r="L138" s="17"/>
      <c r="M138" s="17"/>
      <c r="N138" s="17"/>
      <c r="O138" s="17"/>
    </row>
    <row r="139" spans="4:15" s="3" customFormat="1" ht="15" customHeight="1">
      <c r="D139" s="17"/>
      <c r="E139" s="17"/>
      <c r="F139" s="17"/>
      <c r="G139" s="17"/>
      <c r="H139" s="17"/>
      <c r="I139" s="17"/>
      <c r="J139" s="17"/>
      <c r="K139" s="17"/>
      <c r="L139" s="17"/>
      <c r="M139" s="17"/>
      <c r="N139" s="17"/>
      <c r="O139" s="17"/>
    </row>
    <row r="140" spans="4:15" s="3" customFormat="1" ht="15" customHeight="1">
      <c r="D140" s="17"/>
      <c r="E140" s="17"/>
      <c r="F140" s="17"/>
      <c r="G140" s="17"/>
      <c r="H140" s="17"/>
      <c r="I140" s="17"/>
      <c r="J140" s="17"/>
      <c r="K140" s="17"/>
      <c r="L140" s="17"/>
      <c r="M140" s="17"/>
      <c r="N140" s="17"/>
      <c r="O140" s="17"/>
    </row>
    <row r="141" spans="4:15" s="3" customFormat="1" ht="15" customHeight="1">
      <c r="D141" s="17"/>
      <c r="E141" s="17"/>
      <c r="F141" s="17"/>
      <c r="G141" s="17"/>
      <c r="H141" s="17"/>
      <c r="I141" s="17"/>
      <c r="J141" s="17"/>
      <c r="K141" s="17"/>
      <c r="L141" s="17"/>
      <c r="M141" s="17"/>
      <c r="N141" s="17"/>
      <c r="O141" s="17"/>
    </row>
    <row r="142" spans="4:15" s="3" customFormat="1" ht="15" customHeight="1">
      <c r="D142" s="17"/>
      <c r="E142" s="17"/>
      <c r="F142" s="17"/>
      <c r="G142" s="17"/>
      <c r="H142" s="17"/>
      <c r="I142" s="17"/>
      <c r="J142" s="17"/>
      <c r="K142" s="17"/>
      <c r="L142" s="17"/>
      <c r="M142" s="17"/>
      <c r="N142" s="17"/>
      <c r="O142" s="17"/>
    </row>
    <row r="143" spans="4:15" s="3" customFormat="1" ht="15" customHeight="1">
      <c r="D143" s="17"/>
      <c r="E143" s="17"/>
      <c r="F143" s="17"/>
      <c r="G143" s="17"/>
      <c r="H143" s="17"/>
      <c r="I143" s="17"/>
      <c r="J143" s="17"/>
      <c r="K143" s="17"/>
      <c r="L143" s="17"/>
      <c r="M143" s="17"/>
      <c r="N143" s="17"/>
      <c r="O143" s="17"/>
    </row>
    <row r="144" spans="4:15" s="3" customFormat="1" ht="15" customHeight="1">
      <c r="D144" s="17"/>
      <c r="E144" s="17"/>
      <c r="F144" s="17"/>
      <c r="G144" s="17"/>
      <c r="H144" s="17"/>
      <c r="I144" s="17"/>
      <c r="J144" s="17"/>
      <c r="K144" s="17"/>
      <c r="L144" s="17"/>
      <c r="M144" s="17"/>
      <c r="N144" s="17"/>
      <c r="O144" s="17"/>
    </row>
    <row r="145" spans="4:15" s="3" customFormat="1" ht="15" customHeight="1">
      <c r="D145" s="17"/>
      <c r="E145" s="17"/>
      <c r="F145" s="17"/>
      <c r="G145" s="17"/>
      <c r="H145" s="17"/>
      <c r="I145" s="17"/>
      <c r="J145" s="17"/>
      <c r="K145" s="17"/>
      <c r="L145" s="17"/>
      <c r="M145" s="17"/>
      <c r="N145" s="17"/>
      <c r="O145" s="17"/>
    </row>
    <row r="146" spans="4:15" s="3" customFormat="1" ht="15" customHeight="1">
      <c r="D146" s="17"/>
      <c r="E146" s="17"/>
      <c r="F146" s="17"/>
      <c r="G146" s="17"/>
      <c r="H146" s="17"/>
      <c r="I146" s="17"/>
      <c r="J146" s="17"/>
      <c r="K146" s="17"/>
      <c r="L146" s="17"/>
      <c r="M146" s="17"/>
      <c r="N146" s="17"/>
      <c r="O146" s="17"/>
    </row>
    <row r="147" spans="4:15" s="3" customFormat="1" ht="15" customHeight="1">
      <c r="D147" s="17"/>
      <c r="E147" s="17"/>
      <c r="F147" s="17"/>
      <c r="G147" s="17"/>
      <c r="H147" s="17"/>
      <c r="I147" s="17"/>
      <c r="J147" s="17"/>
      <c r="K147" s="17"/>
      <c r="L147" s="17"/>
      <c r="M147" s="17"/>
      <c r="N147" s="17"/>
      <c r="O147" s="17"/>
    </row>
    <row r="148" spans="4:15" s="3" customFormat="1" ht="15" customHeight="1">
      <c r="D148" s="17"/>
      <c r="E148" s="17"/>
      <c r="F148" s="17"/>
      <c r="G148" s="17"/>
      <c r="H148" s="17"/>
      <c r="I148" s="17"/>
      <c r="J148" s="17"/>
      <c r="K148" s="17"/>
      <c r="L148" s="17"/>
      <c r="M148" s="17"/>
      <c r="N148" s="17"/>
      <c r="O148" s="17"/>
    </row>
    <row r="149" spans="4:15" s="3" customFormat="1" ht="15" customHeight="1">
      <c r="D149" s="17"/>
      <c r="E149" s="17"/>
      <c r="F149" s="17"/>
      <c r="G149" s="17"/>
      <c r="H149" s="17"/>
      <c r="I149" s="17"/>
      <c r="J149" s="17"/>
      <c r="K149" s="17"/>
      <c r="L149" s="17"/>
      <c r="M149" s="17"/>
      <c r="N149" s="17"/>
      <c r="O149" s="17"/>
    </row>
    <row r="150" spans="4:15" s="3" customFormat="1" ht="15" customHeight="1">
      <c r="D150" s="17"/>
      <c r="E150" s="17"/>
      <c r="F150" s="17"/>
      <c r="G150" s="17"/>
      <c r="H150" s="17"/>
      <c r="I150" s="17"/>
      <c r="J150" s="17"/>
      <c r="K150" s="17"/>
      <c r="L150" s="17"/>
      <c r="M150" s="17"/>
      <c r="N150" s="17"/>
      <c r="O150" s="17"/>
    </row>
    <row r="151" spans="4:15" s="3" customFormat="1" ht="15" customHeight="1">
      <c r="D151" s="17"/>
      <c r="E151" s="17"/>
      <c r="F151" s="17"/>
      <c r="G151" s="17"/>
      <c r="H151" s="17"/>
      <c r="I151" s="17"/>
      <c r="J151" s="17"/>
      <c r="K151" s="17"/>
      <c r="L151" s="17"/>
      <c r="M151" s="17"/>
      <c r="N151" s="17"/>
      <c r="O151" s="17"/>
    </row>
    <row r="152" spans="4:15" s="3" customFormat="1" ht="15" customHeight="1">
      <c r="D152" s="17"/>
      <c r="E152" s="17"/>
      <c r="F152" s="17"/>
      <c r="G152" s="17"/>
      <c r="H152" s="17"/>
      <c r="I152" s="17"/>
      <c r="J152" s="17"/>
      <c r="K152" s="17"/>
      <c r="L152" s="17"/>
      <c r="M152" s="17"/>
      <c r="N152" s="17"/>
      <c r="O152" s="17"/>
    </row>
    <row r="153" spans="4:15" s="3" customFormat="1" ht="15" customHeight="1">
      <c r="D153" s="17"/>
      <c r="E153" s="17"/>
      <c r="F153" s="17"/>
      <c r="G153" s="17"/>
      <c r="H153" s="17"/>
      <c r="I153" s="17"/>
      <c r="J153" s="17"/>
      <c r="K153" s="17"/>
      <c r="L153" s="17"/>
      <c r="M153" s="17"/>
      <c r="N153" s="17"/>
      <c r="O153" s="17"/>
    </row>
    <row r="154" spans="4:15" s="3" customFormat="1" ht="15" customHeight="1">
      <c r="D154" s="17"/>
      <c r="E154" s="17"/>
      <c r="F154" s="17"/>
      <c r="G154" s="17"/>
      <c r="H154" s="17"/>
      <c r="I154" s="17"/>
      <c r="J154" s="17"/>
      <c r="K154" s="17"/>
      <c r="L154" s="17"/>
      <c r="M154" s="17"/>
      <c r="N154" s="17"/>
      <c r="O154" s="17"/>
    </row>
    <row r="155" spans="4:15" s="3" customFormat="1" ht="15" customHeight="1">
      <c r="D155" s="17"/>
      <c r="E155" s="17"/>
      <c r="F155" s="17"/>
      <c r="G155" s="17"/>
      <c r="H155" s="17"/>
      <c r="I155" s="17"/>
      <c r="J155" s="17"/>
      <c r="K155" s="17"/>
      <c r="L155" s="17"/>
      <c r="M155" s="17"/>
      <c r="N155" s="17"/>
      <c r="O155" s="17"/>
    </row>
    <row r="156" spans="4:15" s="3" customFormat="1" ht="15" customHeight="1">
      <c r="D156" s="17"/>
      <c r="E156" s="17"/>
      <c r="F156" s="17"/>
      <c r="G156" s="17"/>
      <c r="H156" s="17"/>
      <c r="I156" s="17"/>
      <c r="J156" s="17"/>
      <c r="K156" s="17"/>
      <c r="L156" s="17"/>
      <c r="M156" s="17"/>
      <c r="N156" s="17"/>
      <c r="O156" s="17"/>
    </row>
    <row r="157" spans="4:15" s="3" customFormat="1" ht="15" customHeight="1">
      <c r="D157" s="17"/>
      <c r="E157" s="17"/>
      <c r="F157" s="17"/>
      <c r="G157" s="17"/>
      <c r="H157" s="17"/>
      <c r="I157" s="17"/>
      <c r="J157" s="17"/>
      <c r="K157" s="17"/>
      <c r="L157" s="17"/>
      <c r="M157" s="17"/>
      <c r="N157" s="17"/>
      <c r="O157" s="17"/>
    </row>
    <row r="158" spans="4:15" s="3" customFormat="1" ht="15" customHeight="1">
      <c r="D158" s="17"/>
      <c r="E158" s="17"/>
      <c r="F158" s="17"/>
      <c r="G158" s="17"/>
      <c r="H158" s="17"/>
      <c r="I158" s="17"/>
      <c r="J158" s="17"/>
      <c r="K158" s="17"/>
      <c r="L158" s="17"/>
      <c r="M158" s="17"/>
      <c r="N158" s="17"/>
      <c r="O158" s="17"/>
    </row>
    <row r="159" spans="4:15" s="3" customFormat="1" ht="15" customHeight="1">
      <c r="D159" s="17"/>
      <c r="E159" s="17"/>
      <c r="F159" s="17"/>
      <c r="G159" s="17"/>
      <c r="H159" s="17"/>
      <c r="I159" s="17"/>
      <c r="J159" s="17"/>
      <c r="K159" s="17"/>
      <c r="L159" s="17"/>
      <c r="M159" s="17"/>
      <c r="N159" s="17"/>
      <c r="O159" s="17"/>
    </row>
    <row r="160" spans="4:15" s="3" customFormat="1" ht="15" customHeight="1">
      <c r="D160" s="17"/>
      <c r="E160" s="17"/>
      <c r="F160" s="17"/>
      <c r="G160" s="17"/>
      <c r="H160" s="17"/>
      <c r="I160" s="17"/>
      <c r="J160" s="17"/>
      <c r="K160" s="17"/>
      <c r="L160" s="17"/>
      <c r="M160" s="17"/>
      <c r="N160" s="17"/>
      <c r="O160" s="17"/>
    </row>
    <row r="161" spans="4:15" s="3" customFormat="1" ht="15" customHeight="1">
      <c r="D161" s="17"/>
      <c r="E161" s="17"/>
      <c r="F161" s="17"/>
      <c r="G161" s="17"/>
      <c r="H161" s="17"/>
      <c r="I161" s="17"/>
      <c r="J161" s="17"/>
      <c r="K161" s="17"/>
      <c r="L161" s="17"/>
      <c r="M161" s="17"/>
      <c r="N161" s="17"/>
      <c r="O161" s="17"/>
    </row>
    <row r="162" spans="4:15" s="3" customFormat="1" ht="15" customHeight="1">
      <c r="D162" s="17"/>
      <c r="E162" s="17"/>
      <c r="F162" s="17"/>
      <c r="G162" s="17"/>
      <c r="H162" s="17"/>
      <c r="I162" s="17"/>
      <c r="J162" s="17"/>
      <c r="K162" s="17"/>
      <c r="L162" s="17"/>
      <c r="M162" s="17"/>
      <c r="N162" s="17"/>
      <c r="O162" s="17"/>
    </row>
    <row r="163" spans="4:15" s="3" customFormat="1" ht="15" customHeight="1">
      <c r="D163" s="17"/>
      <c r="E163" s="17"/>
      <c r="F163" s="17"/>
      <c r="G163" s="17"/>
      <c r="H163" s="17"/>
      <c r="I163" s="17"/>
      <c r="J163" s="17"/>
      <c r="K163" s="17"/>
      <c r="L163" s="17"/>
      <c r="M163" s="17"/>
      <c r="N163" s="17"/>
      <c r="O163" s="17"/>
    </row>
    <row r="164" spans="4:15" s="3" customFormat="1" ht="15" customHeight="1">
      <c r="D164" s="17"/>
      <c r="E164" s="17"/>
      <c r="F164" s="17"/>
      <c r="G164" s="17"/>
      <c r="H164" s="17"/>
      <c r="I164" s="17"/>
      <c r="J164" s="17"/>
      <c r="K164" s="17"/>
      <c r="L164" s="17"/>
      <c r="M164" s="17"/>
      <c r="N164" s="17"/>
      <c r="O164" s="17"/>
    </row>
    <row r="165" spans="4:15" s="3" customFormat="1" ht="15" customHeight="1">
      <c r="D165" s="17"/>
      <c r="E165" s="17"/>
      <c r="F165" s="17"/>
      <c r="G165" s="17"/>
      <c r="H165" s="17"/>
      <c r="I165" s="17"/>
      <c r="J165" s="17"/>
      <c r="K165" s="17"/>
      <c r="L165" s="17"/>
      <c r="M165" s="17"/>
      <c r="N165" s="17"/>
      <c r="O165" s="17"/>
    </row>
    <row r="166" spans="4:15" s="3" customFormat="1" ht="15" customHeight="1">
      <c r="D166" s="17"/>
      <c r="E166" s="17"/>
      <c r="F166" s="17"/>
      <c r="G166" s="17"/>
      <c r="H166" s="17"/>
      <c r="I166" s="17"/>
      <c r="J166" s="17"/>
      <c r="K166" s="17"/>
      <c r="L166" s="17"/>
      <c r="M166" s="17"/>
      <c r="N166" s="17"/>
      <c r="O166" s="17"/>
    </row>
    <row r="167" spans="4:15" s="3" customFormat="1" ht="15" customHeight="1">
      <c r="D167" s="17"/>
      <c r="E167" s="17"/>
      <c r="F167" s="17"/>
      <c r="G167" s="17"/>
      <c r="H167" s="17"/>
      <c r="I167" s="17"/>
      <c r="J167" s="17"/>
      <c r="K167" s="17"/>
      <c r="L167" s="17"/>
      <c r="M167" s="17"/>
      <c r="N167" s="17"/>
      <c r="O167" s="17"/>
    </row>
    <row r="168" spans="4:15" s="3" customFormat="1" ht="15" customHeight="1">
      <c r="D168" s="17"/>
      <c r="E168" s="17"/>
      <c r="F168" s="17"/>
      <c r="G168" s="17"/>
      <c r="H168" s="17"/>
      <c r="I168" s="17"/>
      <c r="J168" s="17"/>
      <c r="K168" s="17"/>
      <c r="L168" s="17"/>
      <c r="M168" s="17"/>
      <c r="N168" s="17"/>
      <c r="O168" s="17"/>
    </row>
    <row r="169" spans="4:15" s="3" customFormat="1" ht="15" customHeight="1">
      <c r="D169" s="17"/>
      <c r="E169" s="17"/>
      <c r="F169" s="17"/>
      <c r="G169" s="17"/>
      <c r="H169" s="17"/>
      <c r="I169" s="17"/>
      <c r="J169" s="17"/>
      <c r="K169" s="17"/>
      <c r="L169" s="17"/>
      <c r="M169" s="17"/>
      <c r="N169" s="17"/>
      <c r="O169" s="17"/>
    </row>
    <row r="170" spans="4:15" s="3" customFormat="1" ht="15" customHeight="1">
      <c r="D170" s="17"/>
      <c r="E170" s="17"/>
      <c r="F170" s="17"/>
      <c r="G170" s="17"/>
      <c r="H170" s="17"/>
      <c r="I170" s="17"/>
      <c r="J170" s="17"/>
      <c r="K170" s="17"/>
      <c r="L170" s="17"/>
      <c r="M170" s="17"/>
      <c r="N170" s="17"/>
      <c r="O170" s="17"/>
    </row>
    <row r="171" spans="4:15" s="3" customFormat="1" ht="15" customHeight="1">
      <c r="D171" s="17"/>
      <c r="E171" s="17"/>
      <c r="F171" s="17"/>
      <c r="G171" s="17"/>
      <c r="H171" s="17"/>
      <c r="I171" s="17"/>
      <c r="J171" s="17"/>
      <c r="K171" s="17"/>
      <c r="L171" s="17"/>
      <c r="M171" s="17"/>
      <c r="N171" s="17"/>
      <c r="O171" s="17"/>
    </row>
    <row r="172" spans="4:15" s="3" customFormat="1" ht="15" customHeight="1">
      <c r="D172" s="17"/>
      <c r="E172" s="17"/>
      <c r="F172" s="17"/>
      <c r="G172" s="17"/>
      <c r="H172" s="17"/>
      <c r="I172" s="17"/>
      <c r="J172" s="17"/>
      <c r="K172" s="17"/>
      <c r="L172" s="17"/>
      <c r="M172" s="17"/>
      <c r="N172" s="17"/>
      <c r="O172" s="17"/>
    </row>
    <row r="173" spans="4:15" s="3" customFormat="1" ht="15" customHeight="1">
      <c r="D173" s="17"/>
      <c r="E173" s="17"/>
      <c r="F173" s="17"/>
      <c r="G173" s="17"/>
      <c r="H173" s="17"/>
      <c r="I173" s="17"/>
      <c r="J173" s="17"/>
      <c r="K173" s="17"/>
      <c r="L173" s="17"/>
      <c r="M173" s="17"/>
      <c r="N173" s="17"/>
      <c r="O173" s="17"/>
    </row>
    <row r="174" spans="4:15" s="3" customFormat="1" ht="15" customHeight="1">
      <c r="D174" s="17"/>
      <c r="E174" s="17"/>
      <c r="F174" s="17"/>
      <c r="G174" s="17"/>
      <c r="H174" s="17"/>
      <c r="I174" s="17"/>
      <c r="J174" s="17"/>
      <c r="K174" s="17"/>
      <c r="L174" s="17"/>
      <c r="M174" s="17"/>
      <c r="N174" s="17"/>
      <c r="O174" s="17"/>
    </row>
    <row r="175" spans="4:15" s="3" customFormat="1" ht="15" customHeight="1">
      <c r="D175" s="17"/>
      <c r="E175" s="17"/>
      <c r="F175" s="17"/>
      <c r="G175" s="17"/>
      <c r="H175" s="17"/>
      <c r="I175" s="17"/>
      <c r="J175" s="17"/>
      <c r="K175" s="17"/>
      <c r="L175" s="17"/>
      <c r="M175" s="17"/>
      <c r="N175" s="17"/>
      <c r="O175" s="17"/>
    </row>
    <row r="176" spans="4:15" s="3" customFormat="1" ht="15" customHeight="1">
      <c r="D176" s="17"/>
      <c r="E176" s="17"/>
      <c r="F176" s="17"/>
      <c r="G176" s="17"/>
      <c r="H176" s="17"/>
      <c r="I176" s="17"/>
      <c r="J176" s="17"/>
      <c r="K176" s="17"/>
      <c r="L176" s="17"/>
      <c r="M176" s="17"/>
      <c r="N176" s="17"/>
      <c r="O176" s="17"/>
    </row>
    <row r="177" spans="4:15" s="3" customFormat="1" ht="15" customHeight="1">
      <c r="D177" s="17"/>
      <c r="E177" s="17"/>
      <c r="F177" s="17"/>
      <c r="G177" s="17"/>
      <c r="H177" s="17"/>
      <c r="I177" s="17"/>
      <c r="J177" s="17"/>
      <c r="K177" s="17"/>
      <c r="L177" s="17"/>
      <c r="M177" s="17"/>
      <c r="N177" s="17"/>
      <c r="O177" s="17"/>
    </row>
    <row r="178" spans="4:15" s="3" customFormat="1" ht="15" customHeight="1">
      <c r="D178" s="17"/>
      <c r="E178" s="17"/>
      <c r="F178" s="17"/>
      <c r="G178" s="17"/>
      <c r="H178" s="17"/>
      <c r="I178" s="17"/>
      <c r="J178" s="17"/>
      <c r="K178" s="17"/>
      <c r="L178" s="17"/>
      <c r="M178" s="17"/>
      <c r="N178" s="17"/>
      <c r="O178" s="17"/>
    </row>
    <row r="179" spans="4:15" s="3" customFormat="1" ht="15" customHeight="1">
      <c r="D179" s="17"/>
      <c r="E179" s="17"/>
      <c r="F179" s="17"/>
      <c r="G179" s="17"/>
      <c r="H179" s="17"/>
      <c r="I179" s="17"/>
      <c r="J179" s="17"/>
      <c r="K179" s="17"/>
      <c r="L179" s="17"/>
      <c r="M179" s="17"/>
      <c r="N179" s="17"/>
      <c r="O179" s="17"/>
    </row>
    <row r="180" spans="4:15" s="3" customFormat="1" ht="15" customHeight="1">
      <c r="D180" s="17"/>
      <c r="E180" s="17"/>
      <c r="F180" s="17"/>
      <c r="G180" s="17"/>
      <c r="H180" s="17"/>
      <c r="I180" s="17"/>
      <c r="J180" s="17"/>
      <c r="K180" s="17"/>
      <c r="L180" s="17"/>
      <c r="M180" s="17"/>
      <c r="N180" s="17"/>
      <c r="O180" s="17"/>
    </row>
    <row r="181" spans="4:15" s="3" customFormat="1" ht="15" customHeight="1">
      <c r="D181" s="17"/>
      <c r="E181" s="17"/>
      <c r="F181" s="17"/>
      <c r="G181" s="17"/>
      <c r="H181" s="17"/>
      <c r="I181" s="17"/>
      <c r="J181" s="17"/>
      <c r="K181" s="17"/>
      <c r="L181" s="17"/>
      <c r="M181" s="17"/>
      <c r="N181" s="17"/>
      <c r="O181" s="17"/>
    </row>
    <row r="182" spans="4:15" s="3" customFormat="1" ht="15" customHeight="1">
      <c r="D182" s="17"/>
      <c r="E182" s="17"/>
      <c r="F182" s="17"/>
      <c r="G182" s="17"/>
      <c r="H182" s="17"/>
      <c r="I182" s="17"/>
      <c r="J182" s="17"/>
      <c r="K182" s="17"/>
      <c r="L182" s="17"/>
      <c r="M182" s="17"/>
      <c r="N182" s="17"/>
      <c r="O182" s="17"/>
    </row>
    <row r="183" spans="4:15" s="3" customFormat="1" ht="15" customHeight="1">
      <c r="D183" s="17"/>
      <c r="E183" s="17"/>
      <c r="F183" s="17"/>
      <c r="G183" s="17"/>
      <c r="H183" s="17"/>
      <c r="I183" s="17"/>
      <c r="J183" s="17"/>
      <c r="K183" s="17"/>
      <c r="L183" s="17"/>
      <c r="M183" s="17"/>
      <c r="N183" s="17"/>
      <c r="O183" s="17"/>
    </row>
    <row r="184" spans="4:15" s="3" customFormat="1" ht="15" customHeight="1">
      <c r="D184" s="17"/>
      <c r="E184" s="17"/>
      <c r="F184" s="17"/>
      <c r="G184" s="17"/>
      <c r="H184" s="17"/>
      <c r="I184" s="17"/>
      <c r="J184" s="17"/>
      <c r="K184" s="17"/>
      <c r="L184" s="17"/>
      <c r="M184" s="17"/>
      <c r="N184" s="17"/>
      <c r="O184" s="17"/>
    </row>
    <row r="185" spans="4:15" s="3" customFormat="1" ht="15" customHeight="1">
      <c r="D185" s="17"/>
      <c r="E185" s="17"/>
      <c r="F185" s="17"/>
      <c r="G185" s="17"/>
      <c r="H185" s="17"/>
      <c r="I185" s="17"/>
      <c r="J185" s="17"/>
      <c r="K185" s="17"/>
      <c r="L185" s="17"/>
      <c r="M185" s="17"/>
      <c r="N185" s="17"/>
      <c r="O185" s="17"/>
    </row>
    <row r="186" spans="4:15" s="3" customFormat="1" ht="15" customHeight="1">
      <c r="D186" s="17"/>
      <c r="E186" s="17"/>
      <c r="F186" s="17"/>
      <c r="G186" s="17"/>
      <c r="H186" s="17"/>
      <c r="I186" s="17"/>
      <c r="J186" s="17"/>
      <c r="K186" s="17"/>
      <c r="L186" s="17"/>
      <c r="M186" s="17"/>
      <c r="N186" s="17"/>
      <c r="O186" s="17"/>
    </row>
    <row r="187" spans="4:15" s="3" customFormat="1" ht="15" customHeight="1">
      <c r="D187" s="17"/>
      <c r="E187" s="17"/>
      <c r="F187" s="17"/>
      <c r="G187" s="17"/>
      <c r="H187" s="17"/>
      <c r="I187" s="17"/>
      <c r="J187" s="17"/>
      <c r="K187" s="17"/>
      <c r="L187" s="17"/>
      <c r="M187" s="17"/>
      <c r="N187" s="17"/>
      <c r="O187" s="17"/>
    </row>
    <row r="188" spans="4:15" s="3" customFormat="1" ht="15" customHeight="1">
      <c r="D188" s="17"/>
      <c r="E188" s="17"/>
      <c r="F188" s="17"/>
      <c r="G188" s="17"/>
      <c r="H188" s="17"/>
      <c r="I188" s="17"/>
      <c r="J188" s="17"/>
      <c r="K188" s="17"/>
      <c r="L188" s="17"/>
      <c r="M188" s="17"/>
      <c r="N188" s="17"/>
      <c r="O188" s="17"/>
    </row>
    <row r="189" spans="4:15" s="3" customFormat="1" ht="15" customHeight="1">
      <c r="D189" s="17"/>
      <c r="E189" s="17"/>
      <c r="F189" s="17"/>
      <c r="G189" s="17"/>
      <c r="H189" s="17"/>
      <c r="I189" s="17"/>
      <c r="J189" s="17"/>
      <c r="K189" s="17"/>
      <c r="L189" s="17"/>
      <c r="M189" s="17"/>
      <c r="N189" s="17"/>
      <c r="O189" s="17"/>
    </row>
    <row r="190" spans="4:15" s="3" customFormat="1" ht="15" customHeight="1">
      <c r="D190" s="17"/>
      <c r="E190" s="17"/>
      <c r="F190" s="17"/>
      <c r="G190" s="17"/>
      <c r="H190" s="17"/>
      <c r="I190" s="17"/>
      <c r="J190" s="17"/>
      <c r="K190" s="17"/>
      <c r="L190" s="17"/>
      <c r="M190" s="17"/>
      <c r="N190" s="17"/>
      <c r="O190" s="17"/>
    </row>
    <row r="191" spans="4:15" s="3" customFormat="1" ht="15" customHeight="1">
      <c r="D191" s="17"/>
      <c r="E191" s="17"/>
      <c r="F191" s="17"/>
      <c r="G191" s="17"/>
      <c r="H191" s="17"/>
      <c r="I191" s="17"/>
      <c r="J191" s="17"/>
      <c r="K191" s="17"/>
      <c r="L191" s="17"/>
      <c r="M191" s="17"/>
      <c r="N191" s="17"/>
      <c r="O191" s="17"/>
    </row>
    <row r="192" spans="4:15" s="3" customFormat="1" ht="15" customHeight="1">
      <c r="D192" s="17"/>
      <c r="E192" s="17"/>
      <c r="F192" s="17"/>
      <c r="G192" s="17"/>
      <c r="H192" s="17"/>
      <c r="I192" s="17"/>
      <c r="J192" s="17"/>
      <c r="K192" s="17"/>
      <c r="L192" s="17"/>
      <c r="M192" s="17"/>
      <c r="N192" s="17"/>
      <c r="O192" s="17"/>
    </row>
    <row r="193" spans="4:15" s="3" customFormat="1" ht="15" customHeight="1">
      <c r="D193" s="17"/>
      <c r="E193" s="17"/>
      <c r="F193" s="17"/>
      <c r="G193" s="17"/>
      <c r="H193" s="17"/>
      <c r="I193" s="17"/>
      <c r="J193" s="17"/>
      <c r="K193" s="17"/>
      <c r="L193" s="17"/>
      <c r="M193" s="17"/>
      <c r="N193" s="17"/>
      <c r="O193" s="17"/>
    </row>
    <row r="194" spans="4:15" s="3" customFormat="1" ht="15" customHeight="1">
      <c r="D194" s="17"/>
      <c r="E194" s="17"/>
      <c r="F194" s="17"/>
      <c r="G194" s="17"/>
      <c r="H194" s="17"/>
      <c r="I194" s="17"/>
      <c r="J194" s="17"/>
      <c r="K194" s="17"/>
      <c r="L194" s="17"/>
      <c r="M194" s="17"/>
      <c r="N194" s="17"/>
      <c r="O194" s="17"/>
    </row>
    <row r="195" spans="4:15" s="3" customFormat="1" ht="15" customHeight="1">
      <c r="D195" s="17"/>
      <c r="E195" s="17"/>
      <c r="F195" s="17"/>
      <c r="G195" s="17"/>
      <c r="H195" s="17"/>
      <c r="I195" s="17"/>
      <c r="J195" s="17"/>
      <c r="K195" s="17"/>
      <c r="L195" s="17"/>
      <c r="M195" s="17"/>
      <c r="N195" s="17"/>
      <c r="O195" s="17"/>
    </row>
    <row r="196" spans="4:15" s="3" customFormat="1" ht="15" customHeight="1">
      <c r="D196" s="17"/>
      <c r="E196" s="17"/>
      <c r="F196" s="17"/>
      <c r="G196" s="17"/>
      <c r="H196" s="17"/>
      <c r="I196" s="17"/>
      <c r="J196" s="17"/>
      <c r="K196" s="17"/>
      <c r="L196" s="17"/>
      <c r="M196" s="17"/>
      <c r="N196" s="17"/>
      <c r="O196" s="17"/>
    </row>
    <row r="197" spans="4:15" s="3" customFormat="1" ht="15" customHeight="1">
      <c r="D197" s="17"/>
      <c r="E197" s="17"/>
      <c r="F197" s="17"/>
      <c r="G197" s="17"/>
      <c r="H197" s="17"/>
      <c r="I197" s="17"/>
      <c r="J197" s="17"/>
      <c r="K197" s="17"/>
      <c r="L197" s="17"/>
      <c r="M197" s="17"/>
      <c r="N197" s="17"/>
      <c r="O197" s="17"/>
    </row>
    <row r="198" spans="4:15" s="3" customFormat="1" ht="15" customHeight="1">
      <c r="D198" s="17"/>
      <c r="E198" s="17"/>
      <c r="F198" s="17"/>
      <c r="G198" s="17"/>
      <c r="H198" s="17"/>
      <c r="I198" s="17"/>
      <c r="J198" s="17"/>
      <c r="K198" s="17"/>
      <c r="L198" s="17"/>
      <c r="M198" s="17"/>
      <c r="N198" s="17"/>
      <c r="O198" s="17"/>
    </row>
    <row r="199" spans="4:15" s="3" customFormat="1" ht="15" customHeight="1">
      <c r="D199" s="17"/>
      <c r="E199" s="17"/>
      <c r="F199" s="17"/>
      <c r="G199" s="17"/>
      <c r="H199" s="17"/>
      <c r="I199" s="17"/>
      <c r="J199" s="17"/>
      <c r="K199" s="17"/>
      <c r="L199" s="17"/>
      <c r="M199" s="17"/>
      <c r="N199" s="17"/>
      <c r="O199" s="17"/>
    </row>
    <row r="200" spans="4:15" s="3" customFormat="1" ht="15" customHeight="1">
      <c r="D200" s="17"/>
      <c r="E200" s="17"/>
      <c r="F200" s="17"/>
      <c r="G200" s="17"/>
      <c r="H200" s="17"/>
      <c r="I200" s="17"/>
      <c r="J200" s="17"/>
      <c r="K200" s="17"/>
      <c r="L200" s="17"/>
      <c r="M200" s="17"/>
      <c r="N200" s="17"/>
      <c r="O200" s="17"/>
    </row>
    <row r="201" spans="4:15" s="3" customFormat="1" ht="15" customHeight="1">
      <c r="D201" s="17"/>
      <c r="E201" s="17"/>
      <c r="F201" s="17"/>
      <c r="G201" s="17"/>
      <c r="H201" s="17"/>
      <c r="I201" s="17"/>
      <c r="J201" s="17"/>
      <c r="K201" s="17"/>
      <c r="L201" s="17"/>
      <c r="M201" s="17"/>
      <c r="N201" s="17"/>
      <c r="O201" s="17"/>
    </row>
    <row r="202" spans="4:15" s="3" customFormat="1" ht="15" customHeight="1">
      <c r="D202" s="17"/>
      <c r="E202" s="17"/>
      <c r="F202" s="17"/>
      <c r="G202" s="17"/>
      <c r="H202" s="17"/>
      <c r="I202" s="17"/>
      <c r="J202" s="17"/>
      <c r="K202" s="17"/>
      <c r="L202" s="17"/>
      <c r="M202" s="17"/>
      <c r="N202" s="17"/>
      <c r="O202" s="17"/>
    </row>
    <row r="203" spans="4:15" s="3" customFormat="1" ht="15" customHeight="1">
      <c r="D203" s="17"/>
      <c r="E203" s="17"/>
      <c r="F203" s="17"/>
      <c r="G203" s="17"/>
      <c r="H203" s="17"/>
      <c r="I203" s="17"/>
      <c r="J203" s="17"/>
      <c r="K203" s="17"/>
      <c r="L203" s="17"/>
      <c r="M203" s="17"/>
      <c r="N203" s="17"/>
      <c r="O203" s="17"/>
    </row>
    <row r="204" spans="4:15" s="3" customFormat="1" ht="15" customHeight="1">
      <c r="D204" s="17"/>
      <c r="E204" s="17"/>
      <c r="F204" s="17"/>
      <c r="G204" s="17"/>
      <c r="H204" s="17"/>
      <c r="I204" s="17"/>
      <c r="J204" s="17"/>
      <c r="K204" s="17"/>
      <c r="L204" s="17"/>
      <c r="M204" s="17"/>
      <c r="N204" s="17"/>
      <c r="O204" s="17"/>
    </row>
    <row r="205" spans="4:15" s="3" customFormat="1" ht="15" customHeight="1">
      <c r="D205" s="17"/>
      <c r="E205" s="17"/>
      <c r="F205" s="17"/>
      <c r="G205" s="17"/>
      <c r="H205" s="17"/>
      <c r="I205" s="17"/>
      <c r="J205" s="17"/>
      <c r="K205" s="17"/>
      <c r="L205" s="17"/>
      <c r="M205" s="17"/>
      <c r="N205" s="17"/>
      <c r="O205" s="17"/>
    </row>
    <row r="206" spans="4:15" s="3" customFormat="1" ht="15" customHeight="1">
      <c r="D206" s="17"/>
      <c r="E206" s="17"/>
      <c r="F206" s="17"/>
      <c r="G206" s="17"/>
      <c r="H206" s="17"/>
      <c r="I206" s="17"/>
      <c r="J206" s="17"/>
      <c r="K206" s="17"/>
      <c r="L206" s="17"/>
      <c r="M206" s="17"/>
      <c r="N206" s="17"/>
      <c r="O206" s="17"/>
    </row>
    <row r="207" spans="4:15" s="3" customFormat="1" ht="15" customHeight="1">
      <c r="D207" s="17"/>
      <c r="E207" s="17"/>
      <c r="F207" s="17"/>
      <c r="G207" s="17"/>
      <c r="H207" s="17"/>
      <c r="I207" s="17"/>
      <c r="J207" s="17"/>
      <c r="K207" s="17"/>
      <c r="L207" s="17"/>
      <c r="M207" s="17"/>
      <c r="N207" s="17"/>
      <c r="O207" s="17"/>
    </row>
    <row r="208" spans="4:15" s="3" customFormat="1" ht="15" customHeight="1">
      <c r="D208" s="17"/>
      <c r="E208" s="17"/>
      <c r="F208" s="17"/>
      <c r="G208" s="17"/>
      <c r="H208" s="17"/>
      <c r="I208" s="17"/>
      <c r="J208" s="17"/>
      <c r="K208" s="17"/>
      <c r="L208" s="17"/>
      <c r="M208" s="17"/>
      <c r="N208" s="17"/>
      <c r="O208" s="17"/>
    </row>
    <row r="209" spans="4:15" s="3" customFormat="1" ht="15" customHeight="1">
      <c r="D209" s="17"/>
      <c r="E209" s="17"/>
      <c r="F209" s="17"/>
      <c r="G209" s="17"/>
      <c r="H209" s="17"/>
      <c r="I209" s="17"/>
      <c r="J209" s="17"/>
      <c r="K209" s="17"/>
      <c r="L209" s="17"/>
      <c r="M209" s="17"/>
      <c r="N209" s="17"/>
      <c r="O209" s="17"/>
    </row>
    <row r="210" spans="4:15" s="3" customFormat="1" ht="15" customHeight="1">
      <c r="D210" s="17"/>
      <c r="E210" s="17"/>
      <c r="F210" s="17"/>
      <c r="G210" s="17"/>
      <c r="H210" s="17"/>
      <c r="I210" s="17"/>
      <c r="J210" s="17"/>
      <c r="K210" s="17"/>
      <c r="L210" s="17"/>
      <c r="M210" s="17"/>
      <c r="N210" s="17"/>
      <c r="O210" s="17"/>
    </row>
    <row r="211" spans="4:15" s="3" customFormat="1" ht="15" customHeight="1">
      <c r="D211" s="17"/>
      <c r="E211" s="17"/>
      <c r="F211" s="17"/>
      <c r="G211" s="17"/>
      <c r="H211" s="17"/>
      <c r="I211" s="17"/>
      <c r="J211" s="17"/>
      <c r="K211" s="17"/>
      <c r="L211" s="17"/>
      <c r="M211" s="17"/>
      <c r="N211" s="17"/>
      <c r="O211" s="17"/>
    </row>
    <row r="212" spans="4:15" s="3" customFormat="1" ht="15" customHeight="1">
      <c r="D212" s="17"/>
      <c r="E212" s="17"/>
      <c r="F212" s="17"/>
      <c r="G212" s="17"/>
      <c r="H212" s="17"/>
      <c r="I212" s="17"/>
      <c r="J212" s="17"/>
      <c r="K212" s="17"/>
      <c r="L212" s="17"/>
      <c r="M212" s="17"/>
      <c r="N212" s="17"/>
      <c r="O212" s="17"/>
    </row>
    <row r="213" spans="4:15" s="3" customFormat="1" ht="15" customHeight="1">
      <c r="D213" s="17"/>
      <c r="E213" s="17"/>
      <c r="F213" s="17"/>
      <c r="G213" s="17"/>
      <c r="H213" s="17"/>
      <c r="I213" s="17"/>
      <c r="J213" s="17"/>
      <c r="K213" s="17"/>
      <c r="L213" s="17"/>
      <c r="M213" s="17"/>
      <c r="N213" s="17"/>
      <c r="O213" s="17"/>
    </row>
    <row r="214" spans="4:15" s="3" customFormat="1" ht="15" customHeight="1">
      <c r="D214" s="17"/>
      <c r="E214" s="17"/>
      <c r="F214" s="17"/>
      <c r="G214" s="17"/>
      <c r="H214" s="17"/>
      <c r="I214" s="17"/>
      <c r="J214" s="17"/>
      <c r="K214" s="17"/>
      <c r="L214" s="17"/>
      <c r="M214" s="17"/>
      <c r="N214" s="17"/>
      <c r="O214" s="17"/>
    </row>
    <row r="215" spans="4:15" s="3" customFormat="1" ht="15" customHeight="1">
      <c r="D215" s="17"/>
      <c r="E215" s="17"/>
      <c r="F215" s="17"/>
      <c r="G215" s="17"/>
      <c r="H215" s="17"/>
      <c r="I215" s="17"/>
      <c r="J215" s="17"/>
      <c r="K215" s="17"/>
      <c r="L215" s="17"/>
      <c r="M215" s="17"/>
      <c r="N215" s="17"/>
      <c r="O215" s="17"/>
    </row>
    <row r="216" spans="4:15" s="3" customFormat="1" ht="15" customHeight="1">
      <c r="D216" s="17"/>
      <c r="E216" s="17"/>
      <c r="F216" s="17"/>
      <c r="G216" s="17"/>
      <c r="H216" s="17"/>
      <c r="I216" s="17"/>
      <c r="J216" s="17"/>
      <c r="K216" s="17"/>
      <c r="L216" s="17"/>
      <c r="M216" s="17"/>
      <c r="N216" s="17"/>
      <c r="O216" s="17"/>
    </row>
    <row r="217" spans="4:15" s="3" customFormat="1" ht="15" customHeight="1">
      <c r="D217" s="17"/>
      <c r="E217" s="17"/>
      <c r="F217" s="17"/>
      <c r="G217" s="17"/>
      <c r="H217" s="17"/>
      <c r="I217" s="17"/>
      <c r="J217" s="17"/>
      <c r="K217" s="17"/>
      <c r="L217" s="17"/>
      <c r="M217" s="17"/>
      <c r="N217" s="17"/>
      <c r="O217" s="17"/>
    </row>
    <row r="218" spans="4:15" s="3" customFormat="1" ht="15" customHeight="1">
      <c r="D218" s="17"/>
      <c r="E218" s="17"/>
      <c r="F218" s="17"/>
      <c r="G218" s="17"/>
      <c r="H218" s="17"/>
      <c r="I218" s="17"/>
      <c r="J218" s="17"/>
      <c r="K218" s="17"/>
      <c r="L218" s="17"/>
      <c r="M218" s="17"/>
      <c r="N218" s="17"/>
      <c r="O218" s="17"/>
    </row>
    <row r="219" spans="4:15" s="3" customFormat="1" ht="15" customHeight="1">
      <c r="D219" s="17"/>
      <c r="E219" s="17"/>
      <c r="F219" s="17"/>
      <c r="G219" s="17"/>
      <c r="H219" s="17"/>
      <c r="I219" s="17"/>
      <c r="J219" s="17"/>
      <c r="K219" s="17"/>
      <c r="L219" s="17"/>
      <c r="M219" s="17"/>
      <c r="N219" s="17"/>
      <c r="O219" s="17"/>
    </row>
    <row r="220" spans="4:15" s="3" customFormat="1" ht="15" customHeight="1">
      <c r="D220" s="17"/>
      <c r="E220" s="17"/>
      <c r="F220" s="17"/>
      <c r="G220" s="17"/>
      <c r="H220" s="17"/>
      <c r="I220" s="17"/>
      <c r="J220" s="17"/>
      <c r="K220" s="17"/>
      <c r="L220" s="17"/>
      <c r="M220" s="17"/>
      <c r="N220" s="17"/>
      <c r="O220" s="17"/>
    </row>
    <row r="221" spans="4:15" s="3" customFormat="1" ht="15" customHeight="1">
      <c r="D221" s="17"/>
      <c r="E221" s="17"/>
      <c r="F221" s="17"/>
      <c r="G221" s="17"/>
      <c r="H221" s="17"/>
      <c r="I221" s="17"/>
      <c r="J221" s="17"/>
      <c r="K221" s="17"/>
      <c r="L221" s="17"/>
      <c r="M221" s="17"/>
      <c r="N221" s="17"/>
      <c r="O221" s="17"/>
    </row>
    <row r="222" spans="4:15" s="3" customFormat="1" ht="15" customHeight="1">
      <c r="D222" s="17"/>
      <c r="E222" s="17"/>
      <c r="F222" s="17"/>
      <c r="G222" s="17"/>
      <c r="H222" s="17"/>
      <c r="I222" s="17"/>
      <c r="J222" s="17"/>
      <c r="K222" s="17"/>
      <c r="L222" s="17"/>
      <c r="M222" s="17"/>
      <c r="N222" s="17"/>
      <c r="O222" s="17"/>
    </row>
    <row r="223" spans="4:15" s="3" customFormat="1" ht="15" customHeight="1">
      <c r="D223" s="17"/>
      <c r="E223" s="17"/>
      <c r="F223" s="17"/>
      <c r="G223" s="17"/>
      <c r="H223" s="17"/>
      <c r="I223" s="17"/>
      <c r="J223" s="17"/>
      <c r="K223" s="17"/>
      <c r="L223" s="17"/>
      <c r="M223" s="17"/>
      <c r="N223" s="17"/>
      <c r="O223" s="17"/>
    </row>
    <row r="224" spans="4:15" s="3" customFormat="1" ht="15" customHeight="1">
      <c r="D224" s="17"/>
      <c r="E224" s="17"/>
      <c r="F224" s="17"/>
      <c r="G224" s="17"/>
      <c r="H224" s="17"/>
      <c r="I224" s="17"/>
      <c r="J224" s="17"/>
      <c r="K224" s="17"/>
      <c r="L224" s="17"/>
      <c r="M224" s="17"/>
      <c r="N224" s="17"/>
      <c r="O224" s="17"/>
    </row>
    <row r="225" spans="4:15" s="3" customFormat="1" ht="15" customHeight="1">
      <c r="D225" s="17"/>
      <c r="E225" s="17"/>
      <c r="F225" s="17"/>
      <c r="G225" s="17"/>
      <c r="H225" s="17"/>
      <c r="I225" s="17"/>
      <c r="J225" s="17"/>
      <c r="K225" s="17"/>
      <c r="L225" s="17"/>
      <c r="M225" s="17"/>
      <c r="N225" s="17"/>
      <c r="O225" s="17"/>
    </row>
    <row r="226" spans="4:15" s="3" customFormat="1" ht="15" customHeight="1">
      <c r="D226" s="17"/>
      <c r="E226" s="17"/>
      <c r="F226" s="17"/>
      <c r="G226" s="17"/>
      <c r="H226" s="17"/>
      <c r="I226" s="17"/>
      <c r="J226" s="17"/>
      <c r="K226" s="17"/>
      <c r="L226" s="17"/>
      <c r="M226" s="17"/>
      <c r="N226" s="17"/>
      <c r="O226" s="17"/>
    </row>
    <row r="227" spans="4:15" s="3" customFormat="1" ht="15" customHeight="1">
      <c r="D227" s="17"/>
      <c r="E227" s="17"/>
      <c r="F227" s="17"/>
      <c r="G227" s="17"/>
      <c r="H227" s="17"/>
      <c r="I227" s="17"/>
      <c r="J227" s="17"/>
      <c r="K227" s="17"/>
      <c r="L227" s="17"/>
      <c r="M227" s="17"/>
      <c r="N227" s="17"/>
      <c r="O227" s="17"/>
    </row>
    <row r="228" spans="4:15" s="3" customFormat="1" ht="15" customHeight="1">
      <c r="D228" s="17"/>
      <c r="E228" s="17"/>
      <c r="F228" s="17"/>
      <c r="G228" s="17"/>
      <c r="H228" s="17"/>
      <c r="I228" s="17"/>
      <c r="J228" s="17"/>
      <c r="K228" s="17"/>
      <c r="L228" s="17"/>
      <c r="M228" s="17"/>
      <c r="N228" s="17"/>
      <c r="O228" s="17"/>
    </row>
    <row r="229" spans="4:15" s="3" customFormat="1" ht="15" customHeight="1">
      <c r="D229" s="17"/>
      <c r="E229" s="17"/>
      <c r="F229" s="17"/>
      <c r="G229" s="17"/>
      <c r="H229" s="17"/>
      <c r="I229" s="17"/>
      <c r="J229" s="17"/>
      <c r="K229" s="17"/>
      <c r="L229" s="17"/>
      <c r="M229" s="17"/>
      <c r="N229" s="17"/>
      <c r="O229" s="17"/>
    </row>
    <row r="230" spans="4:15" s="3" customFormat="1" ht="15" customHeight="1">
      <c r="D230" s="17"/>
      <c r="E230" s="17"/>
      <c r="F230" s="17"/>
      <c r="G230" s="17"/>
      <c r="H230" s="17"/>
      <c r="I230" s="17"/>
      <c r="J230" s="17"/>
      <c r="K230" s="17"/>
      <c r="L230" s="17"/>
      <c r="M230" s="17"/>
      <c r="N230" s="17"/>
      <c r="O230" s="17"/>
    </row>
    <row r="231" spans="4:15" s="3" customFormat="1" ht="15" customHeight="1">
      <c r="D231" s="17"/>
      <c r="E231" s="17"/>
      <c r="F231" s="17"/>
      <c r="G231" s="17"/>
      <c r="H231" s="17"/>
      <c r="I231" s="17"/>
      <c r="J231" s="17"/>
      <c r="K231" s="17"/>
      <c r="L231" s="17"/>
      <c r="M231" s="17"/>
      <c r="N231" s="17"/>
      <c r="O231" s="17"/>
    </row>
    <row r="232" spans="4:15" s="3" customFormat="1" ht="15" customHeight="1">
      <c r="D232" s="17"/>
      <c r="E232" s="17"/>
      <c r="F232" s="17"/>
      <c r="G232" s="17"/>
      <c r="H232" s="17"/>
      <c r="I232" s="17"/>
      <c r="J232" s="17"/>
      <c r="K232" s="17"/>
      <c r="L232" s="17"/>
      <c r="M232" s="17"/>
      <c r="N232" s="17"/>
      <c r="O232" s="17"/>
    </row>
    <row r="233" spans="4:15" s="3" customFormat="1" ht="15" customHeight="1">
      <c r="D233" s="17"/>
      <c r="E233" s="17"/>
      <c r="F233" s="17"/>
      <c r="G233" s="17"/>
      <c r="H233" s="17"/>
      <c r="I233" s="17"/>
      <c r="J233" s="17"/>
      <c r="K233" s="17"/>
      <c r="L233" s="17"/>
      <c r="M233" s="17"/>
      <c r="N233" s="17"/>
      <c r="O233" s="17"/>
    </row>
    <row r="234" spans="4:15" s="3" customFormat="1" ht="15" customHeight="1">
      <c r="D234" s="17"/>
      <c r="E234" s="17"/>
      <c r="F234" s="17"/>
      <c r="G234" s="17"/>
      <c r="H234" s="17"/>
      <c r="I234" s="17"/>
      <c r="J234" s="17"/>
      <c r="K234" s="17"/>
      <c r="L234" s="17"/>
      <c r="M234" s="17"/>
      <c r="N234" s="17"/>
      <c r="O234" s="17"/>
    </row>
    <row r="235" spans="4:15" s="3" customFormat="1" ht="15" customHeight="1">
      <c r="D235" s="17"/>
      <c r="E235" s="17"/>
      <c r="F235" s="17"/>
      <c r="G235" s="17"/>
      <c r="H235" s="17"/>
      <c r="I235" s="17"/>
      <c r="J235" s="17"/>
      <c r="K235" s="17"/>
      <c r="L235" s="17"/>
      <c r="M235" s="17"/>
      <c r="N235" s="17"/>
      <c r="O235" s="17"/>
    </row>
    <row r="236" spans="4:15" s="3" customFormat="1" ht="15" customHeight="1">
      <c r="D236" s="17"/>
      <c r="E236" s="17"/>
      <c r="F236" s="17"/>
      <c r="G236" s="17"/>
      <c r="H236" s="17"/>
      <c r="I236" s="17"/>
      <c r="J236" s="17"/>
      <c r="K236" s="17"/>
      <c r="L236" s="17"/>
      <c r="M236" s="17"/>
      <c r="N236" s="17"/>
      <c r="O236" s="17"/>
    </row>
    <row r="237" spans="4:15" s="3" customFormat="1" ht="15" customHeight="1">
      <c r="D237" s="17"/>
      <c r="E237" s="17"/>
      <c r="F237" s="17"/>
      <c r="G237" s="17"/>
      <c r="H237" s="17"/>
      <c r="I237" s="17"/>
      <c r="J237" s="17"/>
      <c r="K237" s="17"/>
      <c r="L237" s="17"/>
      <c r="M237" s="17"/>
      <c r="N237" s="17"/>
      <c r="O237" s="17"/>
    </row>
    <row r="238" spans="4:15" s="3" customFormat="1" ht="15" customHeight="1">
      <c r="D238" s="17"/>
      <c r="E238" s="17"/>
      <c r="F238" s="17"/>
      <c r="G238" s="17"/>
      <c r="H238" s="17"/>
      <c r="I238" s="17"/>
      <c r="J238" s="17"/>
      <c r="K238" s="17"/>
      <c r="L238" s="17"/>
      <c r="M238" s="17"/>
      <c r="N238" s="17"/>
      <c r="O238" s="17"/>
    </row>
    <row r="239" spans="4:15" s="3" customFormat="1" ht="15" customHeight="1">
      <c r="D239" s="17"/>
      <c r="E239" s="17"/>
      <c r="F239" s="17"/>
      <c r="G239" s="17"/>
      <c r="H239" s="17"/>
      <c r="I239" s="17"/>
      <c r="J239" s="17"/>
      <c r="K239" s="17"/>
      <c r="L239" s="17"/>
      <c r="M239" s="17"/>
      <c r="N239" s="17"/>
      <c r="O239" s="17"/>
    </row>
    <row r="240" spans="4:15" s="3" customFormat="1" ht="15" customHeight="1">
      <c r="D240" s="17"/>
      <c r="E240" s="17"/>
      <c r="F240" s="17"/>
      <c r="G240" s="17"/>
      <c r="H240" s="17"/>
      <c r="I240" s="17"/>
      <c r="J240" s="17"/>
      <c r="K240" s="17"/>
      <c r="L240" s="17"/>
      <c r="M240" s="17"/>
      <c r="N240" s="17"/>
      <c r="O240" s="17"/>
    </row>
    <row r="241" spans="4:15" s="3" customFormat="1" ht="15" customHeight="1">
      <c r="D241" s="17"/>
      <c r="E241" s="17"/>
      <c r="F241" s="17"/>
      <c r="G241" s="17"/>
      <c r="H241" s="17"/>
      <c r="I241" s="17"/>
      <c r="J241" s="17"/>
      <c r="K241" s="17"/>
      <c r="L241" s="17"/>
      <c r="M241" s="17"/>
      <c r="N241" s="17"/>
      <c r="O241" s="17"/>
    </row>
    <row r="242" spans="4:15" s="3" customFormat="1" ht="15" customHeight="1">
      <c r="D242" s="17"/>
      <c r="E242" s="17"/>
      <c r="F242" s="17"/>
      <c r="G242" s="17"/>
      <c r="H242" s="17"/>
      <c r="I242" s="17"/>
      <c r="J242" s="17"/>
      <c r="K242" s="17"/>
      <c r="L242" s="17"/>
      <c r="M242" s="17"/>
      <c r="N242" s="17"/>
      <c r="O242" s="17"/>
    </row>
    <row r="243" spans="4:15" s="3" customFormat="1" ht="15" customHeight="1">
      <c r="D243" s="17"/>
      <c r="E243" s="17"/>
      <c r="F243" s="17"/>
      <c r="G243" s="17"/>
      <c r="H243" s="17"/>
      <c r="I243" s="17"/>
      <c r="J243" s="17"/>
      <c r="K243" s="17"/>
      <c r="L243" s="17"/>
      <c r="M243" s="17"/>
      <c r="N243" s="17"/>
      <c r="O243" s="17"/>
    </row>
    <row r="244" spans="4:15" s="3" customFormat="1" ht="15" customHeight="1">
      <c r="D244" s="17"/>
      <c r="E244" s="17"/>
      <c r="F244" s="17"/>
      <c r="G244" s="17"/>
      <c r="H244" s="17"/>
      <c r="I244" s="17"/>
      <c r="J244" s="17"/>
      <c r="K244" s="17"/>
      <c r="L244" s="17"/>
      <c r="M244" s="17"/>
      <c r="N244" s="17"/>
      <c r="O244" s="17"/>
    </row>
    <row r="245" spans="4:15" s="3" customFormat="1" ht="15" customHeight="1">
      <c r="D245" s="17"/>
      <c r="E245" s="17"/>
      <c r="F245" s="17"/>
      <c r="G245" s="17"/>
      <c r="H245" s="17"/>
      <c r="I245" s="17"/>
      <c r="J245" s="17"/>
      <c r="K245" s="17"/>
      <c r="L245" s="17"/>
      <c r="M245" s="17"/>
      <c r="N245" s="17"/>
      <c r="O245" s="17"/>
    </row>
    <row r="246" spans="4:15" s="3" customFormat="1" ht="15" customHeight="1">
      <c r="D246" s="17"/>
      <c r="E246" s="17"/>
      <c r="F246" s="17"/>
      <c r="G246" s="17"/>
      <c r="H246" s="17"/>
      <c r="I246" s="17"/>
      <c r="J246" s="17"/>
      <c r="K246" s="17"/>
      <c r="L246" s="17"/>
      <c r="M246" s="17"/>
      <c r="N246" s="17"/>
      <c r="O246" s="17"/>
    </row>
    <row r="247" spans="4:15" s="3" customFormat="1" ht="15" customHeight="1">
      <c r="D247" s="17"/>
      <c r="E247" s="17"/>
      <c r="F247" s="17"/>
      <c r="G247" s="17"/>
      <c r="H247" s="17"/>
      <c r="I247" s="17"/>
      <c r="J247" s="17"/>
      <c r="K247" s="17"/>
      <c r="L247" s="17"/>
      <c r="M247" s="17"/>
      <c r="N247" s="17"/>
      <c r="O247" s="17"/>
    </row>
    <row r="248" spans="4:15" s="3" customFormat="1" ht="15" customHeight="1">
      <c r="D248" s="17"/>
      <c r="E248" s="17"/>
      <c r="F248" s="17"/>
      <c r="G248" s="17"/>
      <c r="H248" s="17"/>
      <c r="I248" s="17"/>
      <c r="J248" s="17"/>
      <c r="K248" s="17"/>
      <c r="L248" s="17"/>
      <c r="M248" s="17"/>
      <c r="N248" s="17"/>
      <c r="O248" s="17"/>
    </row>
    <row r="249" spans="4:15" s="3" customFormat="1" ht="15" customHeight="1">
      <c r="D249" s="17"/>
      <c r="E249" s="17"/>
      <c r="F249" s="17"/>
      <c r="G249" s="17"/>
      <c r="H249" s="17"/>
      <c r="I249" s="17"/>
      <c r="J249" s="17"/>
      <c r="K249" s="17"/>
      <c r="L249" s="17"/>
      <c r="M249" s="17"/>
      <c r="N249" s="17"/>
      <c r="O249" s="17"/>
    </row>
    <row r="250" spans="4:15" s="3" customFormat="1" ht="15" customHeight="1">
      <c r="D250" s="17"/>
      <c r="E250" s="17"/>
      <c r="F250" s="17"/>
      <c r="G250" s="17"/>
      <c r="H250" s="17"/>
      <c r="I250" s="17"/>
      <c r="J250" s="17"/>
      <c r="K250" s="17"/>
      <c r="L250" s="17"/>
      <c r="M250" s="17"/>
      <c r="N250" s="17"/>
      <c r="O250" s="17"/>
    </row>
    <row r="251" spans="4:15" s="3" customFormat="1" ht="15" customHeight="1">
      <c r="D251" s="17"/>
      <c r="E251" s="17"/>
      <c r="F251" s="17"/>
      <c r="G251" s="17"/>
      <c r="H251" s="17"/>
      <c r="I251" s="17"/>
      <c r="J251" s="17"/>
      <c r="K251" s="17"/>
      <c r="L251" s="17"/>
      <c r="M251" s="17"/>
      <c r="N251" s="17"/>
      <c r="O251" s="17"/>
    </row>
    <row r="252" spans="4:15" s="3" customFormat="1" ht="15" customHeight="1">
      <c r="D252" s="17"/>
      <c r="E252" s="17"/>
      <c r="F252" s="17"/>
      <c r="G252" s="17"/>
      <c r="H252" s="17"/>
      <c r="I252" s="17"/>
      <c r="J252" s="17"/>
      <c r="K252" s="17"/>
      <c r="L252" s="17"/>
      <c r="M252" s="17"/>
      <c r="N252" s="17"/>
      <c r="O252" s="17"/>
    </row>
    <row r="253" spans="4:15" s="3" customFormat="1" ht="15" customHeight="1">
      <c r="D253" s="17"/>
      <c r="E253" s="17"/>
      <c r="F253" s="17"/>
      <c r="G253" s="17"/>
      <c r="H253" s="17"/>
      <c r="I253" s="17"/>
      <c r="J253" s="17"/>
      <c r="K253" s="17"/>
      <c r="L253" s="17"/>
      <c r="M253" s="17"/>
      <c r="N253" s="17"/>
      <c r="O253" s="17"/>
    </row>
    <row r="254" spans="4:15" s="3" customFormat="1" ht="15" customHeight="1">
      <c r="D254" s="17"/>
      <c r="E254" s="17"/>
      <c r="F254" s="17"/>
      <c r="G254" s="17"/>
      <c r="H254" s="17"/>
      <c r="I254" s="17"/>
      <c r="J254" s="17"/>
      <c r="K254" s="17"/>
      <c r="L254" s="17"/>
      <c r="M254" s="17"/>
      <c r="N254" s="17"/>
      <c r="O254" s="17"/>
    </row>
    <row r="255" spans="4:15" s="3" customFormat="1" ht="15" customHeight="1">
      <c r="D255" s="17"/>
      <c r="E255" s="17"/>
      <c r="F255" s="17"/>
      <c r="G255" s="17"/>
      <c r="H255" s="17"/>
      <c r="I255" s="17"/>
      <c r="J255" s="17"/>
      <c r="K255" s="17"/>
      <c r="L255" s="17"/>
      <c r="M255" s="17"/>
      <c r="N255" s="17"/>
      <c r="O255" s="17"/>
    </row>
    <row r="256" spans="4:15" s="3" customFormat="1" ht="15" customHeight="1">
      <c r="D256" s="17"/>
      <c r="E256" s="17"/>
      <c r="F256" s="17"/>
      <c r="G256" s="17"/>
      <c r="H256" s="17"/>
      <c r="I256" s="17"/>
      <c r="J256" s="17"/>
      <c r="K256" s="17"/>
      <c r="L256" s="17"/>
      <c r="M256" s="17"/>
      <c r="N256" s="17"/>
      <c r="O256" s="17"/>
    </row>
    <row r="257" spans="4:15" s="3" customFormat="1" ht="15" customHeight="1">
      <c r="D257" s="17"/>
      <c r="E257" s="17"/>
      <c r="F257" s="17"/>
      <c r="G257" s="17"/>
      <c r="H257" s="17"/>
      <c r="I257" s="17"/>
      <c r="J257" s="17"/>
      <c r="K257" s="17"/>
      <c r="L257" s="17"/>
      <c r="M257" s="17"/>
      <c r="N257" s="17"/>
      <c r="O257" s="17"/>
    </row>
    <row r="258" spans="4:15" s="3" customFormat="1" ht="15" customHeight="1">
      <c r="D258" s="17"/>
      <c r="E258" s="17"/>
      <c r="F258" s="17"/>
      <c r="G258" s="17"/>
      <c r="H258" s="17"/>
      <c r="I258" s="17"/>
      <c r="J258" s="17"/>
      <c r="K258" s="17"/>
      <c r="L258" s="17"/>
      <c r="M258" s="17"/>
      <c r="N258" s="17"/>
      <c r="O258" s="17"/>
    </row>
    <row r="259" spans="4:15" s="3" customFormat="1" ht="15" customHeight="1">
      <c r="D259" s="17"/>
      <c r="E259" s="17"/>
      <c r="F259" s="17"/>
      <c r="G259" s="17"/>
      <c r="H259" s="17"/>
      <c r="I259" s="17"/>
      <c r="J259" s="17"/>
      <c r="K259" s="17"/>
      <c r="L259" s="17"/>
      <c r="M259" s="17"/>
      <c r="N259" s="17"/>
      <c r="O259" s="17"/>
    </row>
    <row r="260" spans="4:15" s="3" customFormat="1" ht="15" customHeight="1">
      <c r="D260" s="17"/>
      <c r="E260" s="17"/>
      <c r="F260" s="17"/>
      <c r="G260" s="17"/>
      <c r="H260" s="17"/>
      <c r="I260" s="17"/>
      <c r="J260" s="17"/>
      <c r="K260" s="17"/>
      <c r="L260" s="17"/>
      <c r="M260" s="17"/>
      <c r="N260" s="17"/>
      <c r="O260" s="17"/>
    </row>
    <row r="261" spans="4:15" s="3" customFormat="1" ht="15" customHeight="1">
      <c r="D261" s="17"/>
      <c r="E261" s="17"/>
      <c r="F261" s="17"/>
      <c r="G261" s="17"/>
      <c r="H261" s="17"/>
      <c r="I261" s="17"/>
      <c r="J261" s="17"/>
      <c r="K261" s="17"/>
      <c r="L261" s="17"/>
      <c r="M261" s="17"/>
      <c r="N261" s="17"/>
      <c r="O261" s="17"/>
    </row>
    <row r="262" spans="4:15" s="3" customFormat="1" ht="15" customHeight="1">
      <c r="D262" s="17"/>
      <c r="E262" s="17"/>
      <c r="F262" s="17"/>
      <c r="G262" s="17"/>
      <c r="H262" s="17"/>
      <c r="I262" s="17"/>
      <c r="J262" s="17"/>
      <c r="K262" s="17"/>
      <c r="L262" s="17"/>
      <c r="M262" s="17"/>
      <c r="N262" s="17"/>
      <c r="O262" s="17"/>
    </row>
    <row r="263" spans="4:15" s="3" customFormat="1" ht="15" customHeight="1">
      <c r="D263" s="17"/>
      <c r="E263" s="17"/>
      <c r="F263" s="17"/>
      <c r="G263" s="17"/>
      <c r="H263" s="17"/>
      <c r="I263" s="17"/>
      <c r="J263" s="17"/>
      <c r="K263" s="17"/>
      <c r="L263" s="17"/>
      <c r="M263" s="17"/>
      <c r="N263" s="17"/>
      <c r="O263" s="17"/>
    </row>
    <row r="264" spans="4:15" s="3" customFormat="1" ht="15" customHeight="1">
      <c r="D264" s="17"/>
      <c r="E264" s="17"/>
      <c r="F264" s="17"/>
      <c r="G264" s="17"/>
      <c r="H264" s="17"/>
      <c r="I264" s="17"/>
      <c r="J264" s="17"/>
      <c r="K264" s="17"/>
      <c r="L264" s="17"/>
      <c r="M264" s="17"/>
      <c r="N264" s="17"/>
      <c r="O264" s="17"/>
    </row>
    <row r="265" spans="4:15" s="3" customFormat="1" ht="15" customHeight="1">
      <c r="D265" s="17"/>
      <c r="E265" s="17"/>
      <c r="F265" s="17"/>
      <c r="G265" s="17"/>
      <c r="H265" s="17"/>
      <c r="I265" s="17"/>
      <c r="J265" s="17"/>
      <c r="K265" s="17"/>
      <c r="L265" s="17"/>
      <c r="M265" s="17"/>
      <c r="N265" s="17"/>
      <c r="O265" s="17"/>
    </row>
    <row r="266" spans="4:15" s="3" customFormat="1" ht="15" customHeight="1">
      <c r="D266" s="17"/>
      <c r="E266" s="17"/>
      <c r="F266" s="17"/>
      <c r="G266" s="17"/>
      <c r="H266" s="17"/>
      <c r="I266" s="17"/>
      <c r="J266" s="17"/>
      <c r="K266" s="17"/>
      <c r="L266" s="17"/>
      <c r="M266" s="17"/>
      <c r="N266" s="17"/>
      <c r="O266" s="17"/>
    </row>
    <row r="267" spans="4:15" s="3" customFormat="1" ht="15" customHeight="1">
      <c r="D267" s="17"/>
      <c r="E267" s="17"/>
      <c r="F267" s="17"/>
      <c r="G267" s="17"/>
      <c r="H267" s="17"/>
      <c r="I267" s="17"/>
      <c r="J267" s="17"/>
      <c r="K267" s="17"/>
      <c r="L267" s="17"/>
      <c r="M267" s="17"/>
      <c r="N267" s="17"/>
      <c r="O267" s="17"/>
    </row>
    <row r="268" spans="4:15" s="3" customFormat="1" ht="15" customHeight="1">
      <c r="D268" s="17"/>
      <c r="E268" s="17"/>
      <c r="F268" s="17"/>
      <c r="G268" s="17"/>
      <c r="H268" s="17"/>
      <c r="I268" s="17"/>
      <c r="J268" s="17"/>
      <c r="K268" s="17"/>
      <c r="L268" s="17"/>
      <c r="M268" s="17"/>
      <c r="N268" s="17"/>
      <c r="O268" s="17"/>
    </row>
    <row r="269" spans="4:15" s="3" customFormat="1" ht="15" customHeight="1">
      <c r="D269" s="17"/>
      <c r="E269" s="17"/>
      <c r="F269" s="17"/>
      <c r="G269" s="17"/>
      <c r="H269" s="17"/>
      <c r="I269" s="17"/>
      <c r="J269" s="17"/>
      <c r="K269" s="17"/>
      <c r="L269" s="17"/>
      <c r="M269" s="17"/>
      <c r="N269" s="17"/>
      <c r="O269" s="17"/>
    </row>
    <row r="270" spans="4:15" s="3" customFormat="1" ht="15" customHeight="1">
      <c r="D270" s="17"/>
      <c r="E270" s="17"/>
      <c r="F270" s="17"/>
      <c r="G270" s="17"/>
      <c r="H270" s="17"/>
      <c r="I270" s="17"/>
      <c r="J270" s="17"/>
      <c r="K270" s="17"/>
      <c r="L270" s="17"/>
      <c r="M270" s="17"/>
      <c r="N270" s="17"/>
      <c r="O270" s="17"/>
    </row>
    <row r="271" spans="4:15" s="3" customFormat="1" ht="15" customHeight="1">
      <c r="D271" s="17"/>
      <c r="E271" s="17"/>
      <c r="F271" s="17"/>
      <c r="G271" s="17"/>
      <c r="H271" s="17"/>
      <c r="I271" s="17"/>
      <c r="J271" s="17"/>
      <c r="K271" s="17"/>
      <c r="L271" s="17"/>
      <c r="M271" s="17"/>
      <c r="N271" s="17"/>
      <c r="O271" s="17"/>
    </row>
    <row r="272" spans="4:15" s="3" customFormat="1" ht="15" customHeight="1">
      <c r="D272" s="17"/>
      <c r="E272" s="17"/>
      <c r="F272" s="17"/>
      <c r="G272" s="17"/>
      <c r="H272" s="17"/>
      <c r="I272" s="17"/>
      <c r="J272" s="17"/>
      <c r="K272" s="17"/>
      <c r="L272" s="17"/>
      <c r="M272" s="17"/>
      <c r="N272" s="17"/>
      <c r="O272" s="17"/>
    </row>
    <row r="273" spans="4:15" s="3" customFormat="1" ht="15" customHeight="1">
      <c r="D273" s="17"/>
      <c r="E273" s="17"/>
      <c r="F273" s="17"/>
      <c r="G273" s="17"/>
      <c r="H273" s="17"/>
      <c r="I273" s="17"/>
      <c r="J273" s="17"/>
      <c r="K273" s="17"/>
      <c r="L273" s="17"/>
      <c r="M273" s="17"/>
      <c r="N273" s="17"/>
      <c r="O273" s="17"/>
    </row>
    <row r="274" spans="4:15" s="3" customFormat="1" ht="15" customHeight="1">
      <c r="D274" s="17"/>
      <c r="E274" s="17"/>
      <c r="F274" s="17"/>
      <c r="G274" s="17"/>
      <c r="H274" s="17"/>
      <c r="I274" s="17"/>
      <c r="J274" s="17"/>
      <c r="K274" s="17"/>
      <c r="L274" s="17"/>
      <c r="M274" s="17"/>
      <c r="N274" s="17"/>
      <c r="O274" s="17"/>
    </row>
    <row r="275" spans="4:15" s="3" customFormat="1" ht="15" customHeight="1">
      <c r="D275" s="17"/>
      <c r="E275" s="17"/>
      <c r="F275" s="17"/>
      <c r="G275" s="17"/>
      <c r="H275" s="17"/>
      <c r="I275" s="17"/>
      <c r="J275" s="17"/>
      <c r="K275" s="17"/>
      <c r="L275" s="17"/>
      <c r="M275" s="17"/>
      <c r="N275" s="17"/>
      <c r="O275" s="17"/>
    </row>
    <row r="276" spans="4:15" s="3" customFormat="1" ht="15" customHeight="1">
      <c r="D276" s="17"/>
      <c r="E276" s="17"/>
      <c r="F276" s="17"/>
      <c r="G276" s="17"/>
      <c r="H276" s="17"/>
      <c r="I276" s="17"/>
      <c r="J276" s="17"/>
      <c r="K276" s="17"/>
      <c r="L276" s="17"/>
      <c r="M276" s="17"/>
      <c r="N276" s="17"/>
      <c r="O276" s="17"/>
    </row>
    <row r="277" spans="4:15" s="3" customFormat="1" ht="15" customHeight="1">
      <c r="D277" s="17"/>
      <c r="E277" s="17"/>
      <c r="F277" s="17"/>
      <c r="G277" s="17"/>
      <c r="H277" s="17"/>
      <c r="I277" s="17"/>
      <c r="J277" s="17"/>
      <c r="K277" s="17"/>
      <c r="L277" s="17"/>
      <c r="M277" s="17"/>
      <c r="N277" s="17"/>
      <c r="O277" s="17"/>
    </row>
    <row r="278" spans="4:15" s="3" customFormat="1" ht="15" customHeight="1">
      <c r="D278" s="17"/>
      <c r="E278" s="17"/>
      <c r="F278" s="17"/>
      <c r="G278" s="17"/>
      <c r="H278" s="17"/>
      <c r="I278" s="17"/>
      <c r="J278" s="17"/>
      <c r="K278" s="17"/>
      <c r="L278" s="17"/>
      <c r="M278" s="17"/>
      <c r="N278" s="17"/>
      <c r="O278" s="17"/>
    </row>
    <row r="279" spans="4:15" s="3" customFormat="1" ht="15" customHeight="1">
      <c r="D279" s="17"/>
      <c r="E279" s="17"/>
      <c r="F279" s="17"/>
      <c r="G279" s="17"/>
      <c r="H279" s="17"/>
      <c r="I279" s="17"/>
      <c r="J279" s="17"/>
      <c r="K279" s="17"/>
      <c r="L279" s="17"/>
      <c r="M279" s="17"/>
      <c r="N279" s="17"/>
      <c r="O279" s="17"/>
    </row>
    <row r="280" spans="4:15" s="3" customFormat="1" ht="15" customHeight="1">
      <c r="D280" s="17"/>
      <c r="E280" s="17"/>
      <c r="F280" s="17"/>
      <c r="G280" s="17"/>
      <c r="H280" s="17"/>
      <c r="I280" s="17"/>
      <c r="J280" s="17"/>
      <c r="K280" s="17"/>
      <c r="L280" s="17"/>
      <c r="M280" s="17"/>
      <c r="N280" s="17"/>
      <c r="O280" s="17"/>
    </row>
    <row r="281" spans="4:15" s="3" customFormat="1" ht="15" customHeight="1">
      <c r="D281" s="17"/>
      <c r="E281" s="17"/>
      <c r="F281" s="17"/>
      <c r="G281" s="17"/>
      <c r="H281" s="17"/>
      <c r="I281" s="17"/>
      <c r="J281" s="17"/>
      <c r="K281" s="17"/>
      <c r="L281" s="17"/>
      <c r="M281" s="17"/>
      <c r="N281" s="17"/>
      <c r="O281" s="17"/>
    </row>
    <row r="282" spans="4:15" s="3" customFormat="1" ht="15" customHeight="1">
      <c r="D282" s="17"/>
      <c r="E282" s="17"/>
      <c r="F282" s="17"/>
      <c r="G282" s="17"/>
      <c r="H282" s="17"/>
      <c r="I282" s="17"/>
      <c r="J282" s="17"/>
      <c r="K282" s="17"/>
      <c r="L282" s="17"/>
      <c r="M282" s="17"/>
      <c r="N282" s="17"/>
      <c r="O282" s="17"/>
    </row>
    <row r="283" spans="4:15" s="3" customFormat="1" ht="15" customHeight="1">
      <c r="D283" s="17"/>
      <c r="E283" s="17"/>
      <c r="F283" s="17"/>
      <c r="G283" s="17"/>
      <c r="H283" s="17"/>
      <c r="I283" s="17"/>
      <c r="J283" s="17"/>
      <c r="K283" s="17"/>
      <c r="L283" s="17"/>
      <c r="M283" s="17"/>
      <c r="N283" s="17"/>
      <c r="O283" s="17"/>
    </row>
    <row r="284" spans="4:15" s="3" customFormat="1" ht="15" customHeight="1">
      <c r="D284" s="17"/>
      <c r="E284" s="17"/>
      <c r="F284" s="17"/>
      <c r="G284" s="17"/>
      <c r="H284" s="17"/>
      <c r="I284" s="17"/>
      <c r="J284" s="17"/>
      <c r="K284" s="17"/>
      <c r="L284" s="17"/>
      <c r="M284" s="17"/>
      <c r="N284" s="17"/>
      <c r="O284" s="17"/>
    </row>
    <row r="285" spans="4:15" s="3" customFormat="1" ht="15" customHeight="1">
      <c r="D285" s="17"/>
      <c r="E285" s="17"/>
      <c r="F285" s="17"/>
      <c r="G285" s="17"/>
      <c r="H285" s="17"/>
      <c r="I285" s="17"/>
      <c r="J285" s="17"/>
      <c r="K285" s="17"/>
      <c r="L285" s="17"/>
      <c r="M285" s="17"/>
      <c r="N285" s="17"/>
      <c r="O285" s="17"/>
    </row>
    <row r="286" spans="4:15" s="3" customFormat="1" ht="15" customHeight="1">
      <c r="D286" s="17"/>
      <c r="E286" s="17"/>
      <c r="F286" s="17"/>
      <c r="G286" s="17"/>
      <c r="H286" s="17"/>
      <c r="I286" s="17"/>
      <c r="J286" s="17"/>
      <c r="K286" s="17"/>
      <c r="L286" s="17"/>
      <c r="M286" s="17"/>
      <c r="N286" s="17"/>
      <c r="O286" s="17"/>
    </row>
    <row r="287" spans="4:15" s="3" customFormat="1" ht="15" customHeight="1">
      <c r="D287" s="17"/>
      <c r="E287" s="17"/>
      <c r="F287" s="17"/>
      <c r="G287" s="17"/>
      <c r="H287" s="17"/>
      <c r="I287" s="17"/>
      <c r="J287" s="17"/>
      <c r="K287" s="17"/>
      <c r="L287" s="17"/>
      <c r="M287" s="17"/>
      <c r="N287" s="17"/>
      <c r="O287" s="17"/>
    </row>
    <row r="288" spans="4:15" s="3" customFormat="1" ht="15" customHeight="1">
      <c r="D288" s="17"/>
      <c r="E288" s="17"/>
      <c r="F288" s="17"/>
      <c r="G288" s="17"/>
      <c r="H288" s="17"/>
      <c r="I288" s="17"/>
      <c r="J288" s="17"/>
      <c r="K288" s="17"/>
      <c r="L288" s="17"/>
      <c r="M288" s="17"/>
      <c r="N288" s="17"/>
      <c r="O288" s="17"/>
    </row>
    <row r="289" spans="4:15" s="3" customFormat="1" ht="15" customHeight="1">
      <c r="D289" s="17"/>
      <c r="E289" s="17"/>
      <c r="F289" s="17"/>
      <c r="G289" s="17"/>
      <c r="H289" s="17"/>
      <c r="I289" s="17"/>
      <c r="J289" s="17"/>
      <c r="K289" s="17"/>
      <c r="L289" s="17"/>
      <c r="M289" s="17"/>
      <c r="N289" s="17"/>
      <c r="O289" s="17"/>
    </row>
    <row r="290" spans="4:15" s="3" customFormat="1" ht="15" customHeight="1">
      <c r="D290" s="17"/>
      <c r="E290" s="17"/>
      <c r="F290" s="17"/>
      <c r="G290" s="17"/>
      <c r="H290" s="17"/>
      <c r="I290" s="17"/>
      <c r="J290" s="17"/>
      <c r="K290" s="17"/>
      <c r="L290" s="17"/>
      <c r="M290" s="17"/>
      <c r="N290" s="17"/>
      <c r="O290" s="17"/>
    </row>
    <row r="291" spans="4:15" s="3" customFormat="1" ht="15" customHeight="1">
      <c r="D291" s="17"/>
      <c r="E291" s="17"/>
      <c r="F291" s="17"/>
      <c r="G291" s="17"/>
      <c r="H291" s="17"/>
      <c r="I291" s="17"/>
      <c r="J291" s="17"/>
      <c r="K291" s="17"/>
      <c r="L291" s="17"/>
      <c r="M291" s="17"/>
      <c r="N291" s="17"/>
      <c r="O291" s="17"/>
    </row>
    <row r="292" spans="4:15" s="3" customFormat="1" ht="15" customHeight="1">
      <c r="D292" s="17"/>
      <c r="E292" s="17"/>
      <c r="F292" s="17"/>
      <c r="G292" s="17"/>
      <c r="H292" s="17"/>
      <c r="I292" s="17"/>
      <c r="J292" s="17"/>
      <c r="K292" s="17"/>
      <c r="L292" s="17"/>
      <c r="M292" s="17"/>
      <c r="N292" s="17"/>
      <c r="O292" s="17"/>
    </row>
    <row r="293" spans="4:15" s="3" customFormat="1" ht="15" customHeight="1">
      <c r="D293" s="17"/>
      <c r="E293" s="17"/>
      <c r="F293" s="17"/>
      <c r="G293" s="17"/>
      <c r="H293" s="17"/>
      <c r="I293" s="17"/>
      <c r="J293" s="17"/>
      <c r="K293" s="17"/>
      <c r="L293" s="17"/>
      <c r="M293" s="17"/>
      <c r="N293" s="17"/>
      <c r="O293" s="17"/>
    </row>
    <row r="294" spans="4:15" s="3" customFormat="1" ht="15" customHeight="1">
      <c r="D294" s="17"/>
      <c r="E294" s="17"/>
      <c r="F294" s="17"/>
      <c r="G294" s="17"/>
      <c r="H294" s="17"/>
      <c r="I294" s="17"/>
      <c r="J294" s="17"/>
      <c r="K294" s="17"/>
      <c r="L294" s="17"/>
      <c r="M294" s="17"/>
      <c r="N294" s="17"/>
      <c r="O294" s="17"/>
    </row>
    <row r="295" spans="4:15" s="3" customFormat="1" ht="15" customHeight="1">
      <c r="D295" s="17"/>
      <c r="E295" s="17"/>
      <c r="F295" s="17"/>
      <c r="G295" s="17"/>
      <c r="H295" s="17"/>
      <c r="I295" s="17"/>
      <c r="J295" s="17"/>
      <c r="K295" s="17"/>
      <c r="L295" s="17"/>
      <c r="M295" s="17"/>
      <c r="N295" s="17"/>
      <c r="O295" s="17"/>
    </row>
    <row r="296" spans="4:15" s="3" customFormat="1" ht="15" customHeight="1">
      <c r="D296" s="17"/>
      <c r="E296" s="17"/>
      <c r="F296" s="17"/>
      <c r="G296" s="17"/>
      <c r="H296" s="17"/>
      <c r="I296" s="17"/>
      <c r="J296" s="17"/>
      <c r="K296" s="17"/>
      <c r="L296" s="17"/>
      <c r="M296" s="17"/>
      <c r="N296" s="17"/>
      <c r="O296" s="17"/>
    </row>
    <row r="297" spans="4:15" s="3" customFormat="1" ht="15" customHeight="1">
      <c r="D297" s="17"/>
      <c r="E297" s="17"/>
      <c r="F297" s="17"/>
      <c r="G297" s="17"/>
      <c r="H297" s="17"/>
      <c r="I297" s="17"/>
      <c r="J297" s="17"/>
      <c r="K297" s="17"/>
      <c r="L297" s="17"/>
      <c r="M297" s="17"/>
      <c r="N297" s="17"/>
      <c r="O297" s="17"/>
    </row>
    <row r="298" spans="4:15" s="3" customFormat="1" ht="15" customHeight="1">
      <c r="D298" s="17"/>
      <c r="E298" s="17"/>
      <c r="F298" s="17"/>
      <c r="G298" s="17"/>
      <c r="H298" s="17"/>
      <c r="I298" s="17"/>
      <c r="J298" s="17"/>
      <c r="K298" s="17"/>
      <c r="L298" s="17"/>
      <c r="M298" s="17"/>
      <c r="N298" s="17"/>
      <c r="O298" s="17"/>
    </row>
    <row r="299" spans="4:15" s="3" customFormat="1" ht="15" customHeight="1">
      <c r="D299" s="17"/>
      <c r="E299" s="17"/>
      <c r="F299" s="17"/>
      <c r="G299" s="17"/>
      <c r="H299" s="17"/>
      <c r="I299" s="17"/>
      <c r="J299" s="17"/>
      <c r="K299" s="17"/>
      <c r="L299" s="17"/>
      <c r="M299" s="17"/>
      <c r="N299" s="17"/>
      <c r="O299" s="17"/>
    </row>
    <row r="300" spans="4:15" s="3" customFormat="1" ht="15" customHeight="1">
      <c r="D300" s="17"/>
      <c r="E300" s="17"/>
      <c r="F300" s="17"/>
      <c r="G300" s="17"/>
      <c r="H300" s="17"/>
      <c r="I300" s="17"/>
      <c r="J300" s="17"/>
      <c r="K300" s="17"/>
      <c r="L300" s="17"/>
      <c r="M300" s="17"/>
      <c r="N300" s="17"/>
      <c r="O300" s="17"/>
    </row>
    <row r="301" spans="4:15" s="3" customFormat="1" ht="15" customHeight="1">
      <c r="D301" s="17"/>
      <c r="E301" s="17"/>
      <c r="F301" s="17"/>
      <c r="G301" s="17"/>
      <c r="H301" s="17"/>
      <c r="I301" s="17"/>
      <c r="J301" s="17"/>
      <c r="K301" s="17"/>
      <c r="L301" s="17"/>
      <c r="M301" s="17"/>
      <c r="N301" s="17"/>
      <c r="O301" s="17"/>
    </row>
    <row r="302" spans="4:15" s="3" customFormat="1" ht="15" customHeight="1">
      <c r="D302" s="17"/>
      <c r="E302" s="17"/>
      <c r="F302" s="17"/>
      <c r="G302" s="17"/>
      <c r="H302" s="17"/>
      <c r="I302" s="17"/>
      <c r="J302" s="17"/>
      <c r="K302" s="17"/>
      <c r="L302" s="17"/>
      <c r="M302" s="17"/>
      <c r="N302" s="17"/>
      <c r="O302" s="17"/>
    </row>
    <row r="303" spans="4:15" s="3" customFormat="1" ht="15" customHeight="1">
      <c r="D303" s="17"/>
      <c r="E303" s="17"/>
      <c r="F303" s="17"/>
      <c r="G303" s="17"/>
      <c r="H303" s="17"/>
      <c r="I303" s="17"/>
      <c r="J303" s="17"/>
      <c r="K303" s="17"/>
      <c r="L303" s="17"/>
      <c r="M303" s="17"/>
      <c r="N303" s="17"/>
      <c r="O303" s="17"/>
    </row>
    <row r="304" spans="4:15" s="3" customFormat="1" ht="15" customHeight="1">
      <c r="D304" s="17"/>
      <c r="E304" s="17"/>
      <c r="F304" s="17"/>
      <c r="G304" s="17"/>
      <c r="H304" s="17"/>
      <c r="I304" s="17"/>
      <c r="J304" s="17"/>
      <c r="K304" s="17"/>
      <c r="L304" s="17"/>
      <c r="M304" s="17"/>
      <c r="N304" s="17"/>
      <c r="O304" s="17"/>
    </row>
    <row r="305" spans="4:15" s="3" customFormat="1" ht="15" customHeight="1">
      <c r="D305" s="17"/>
      <c r="E305" s="17"/>
      <c r="F305" s="17"/>
      <c r="G305" s="17"/>
      <c r="H305" s="17"/>
      <c r="I305" s="17"/>
      <c r="J305" s="17"/>
      <c r="K305" s="17"/>
      <c r="L305" s="17"/>
      <c r="M305" s="17"/>
      <c r="N305" s="17"/>
      <c r="O305" s="17"/>
    </row>
    <row r="306" spans="4:15" s="3" customFormat="1" ht="15" customHeight="1">
      <c r="D306" s="17"/>
      <c r="E306" s="17"/>
      <c r="F306" s="17"/>
      <c r="G306" s="17"/>
      <c r="H306" s="17"/>
      <c r="I306" s="17"/>
      <c r="J306" s="17"/>
      <c r="K306" s="17"/>
      <c r="L306" s="17"/>
      <c r="M306" s="17"/>
      <c r="N306" s="17"/>
      <c r="O306" s="17"/>
    </row>
    <row r="307" spans="4:15" s="3" customFormat="1" ht="15" customHeight="1">
      <c r="D307" s="17"/>
      <c r="E307" s="17"/>
      <c r="F307" s="17"/>
      <c r="G307" s="17"/>
      <c r="H307" s="17"/>
      <c r="I307" s="17"/>
      <c r="J307" s="17"/>
      <c r="K307" s="17"/>
      <c r="L307" s="17"/>
      <c r="M307" s="17"/>
      <c r="N307" s="17"/>
      <c r="O307" s="17"/>
    </row>
    <row r="308" spans="4:15" s="3" customFormat="1" ht="15" customHeight="1">
      <c r="D308" s="17"/>
      <c r="E308" s="17"/>
      <c r="F308" s="17"/>
      <c r="G308" s="17"/>
      <c r="H308" s="17"/>
      <c r="I308" s="17"/>
      <c r="J308" s="17"/>
      <c r="K308" s="17"/>
      <c r="L308" s="17"/>
      <c r="M308" s="17"/>
      <c r="N308" s="17"/>
      <c r="O308" s="17"/>
    </row>
    <row r="309" spans="4:15" s="3" customFormat="1" ht="15" customHeight="1">
      <c r="D309" s="17"/>
      <c r="E309" s="17"/>
      <c r="F309" s="17"/>
      <c r="G309" s="17"/>
      <c r="H309" s="17"/>
      <c r="I309" s="17"/>
      <c r="J309" s="17"/>
      <c r="K309" s="17"/>
      <c r="L309" s="17"/>
      <c r="M309" s="17"/>
      <c r="N309" s="17"/>
      <c r="O309" s="17"/>
    </row>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row r="1733" s="3" customFormat="1" ht="15" customHeight="1"/>
    <row r="1734" s="3" customFormat="1" ht="15" customHeight="1"/>
    <row r="1735" s="3" customFormat="1" ht="15" customHeight="1"/>
    <row r="1736" s="3" customFormat="1" ht="15" customHeight="1"/>
    <row r="1737" s="3" customFormat="1" ht="15" customHeight="1"/>
    <row r="1738" s="3" customFormat="1" ht="15" customHeight="1"/>
    <row r="1739" s="3" customFormat="1" ht="15" customHeight="1"/>
    <row r="1740" s="3" customFormat="1" ht="15" customHeight="1"/>
    <row r="1741" s="3" customFormat="1" ht="15" customHeight="1"/>
    <row r="1742" s="3" customFormat="1" ht="15" customHeight="1"/>
    <row r="1743" s="3" customFormat="1" ht="15" customHeight="1"/>
    <row r="1744" s="3" customFormat="1" ht="15" customHeight="1"/>
    <row r="1745" s="3" customFormat="1" ht="15" customHeight="1"/>
    <row r="1746" s="3" customFormat="1" ht="15" customHeight="1"/>
    <row r="1747" s="3" customFormat="1" ht="15" customHeight="1"/>
    <row r="1748" s="3" customFormat="1" ht="15" customHeight="1"/>
    <row r="1749" s="3" customFormat="1" ht="15" customHeight="1"/>
    <row r="1750" s="3" customFormat="1" ht="15" customHeight="1"/>
    <row r="1751" s="3" customFormat="1" ht="15" customHeight="1"/>
    <row r="1752" s="3" customFormat="1" ht="15" customHeight="1"/>
    <row r="1753" s="3" customFormat="1" ht="15" customHeight="1"/>
  </sheetData>
  <mergeCells count="2">
    <mergeCell ref="D7:L7"/>
    <mergeCell ref="F8:I8"/>
  </mergeCells>
  <printOptions/>
  <pageMargins left="0.23" right="0" top="0.17" bottom="0.2" header="0.5" footer="0.23"/>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72"/>
  <sheetViews>
    <sheetView tabSelected="1" workbookViewId="0" topLeftCell="A1">
      <selection activeCell="A1" sqref="A1"/>
    </sheetView>
  </sheetViews>
  <sheetFormatPr defaultColWidth="9.33203125" defaultRowHeight="15" customHeight="1"/>
  <cols>
    <col min="1" max="1" width="52.16015625" style="75" customWidth="1"/>
    <col min="2" max="2" width="16.33203125" style="3" customWidth="1"/>
    <col min="3" max="3" width="1.5" style="3" customWidth="1"/>
    <col min="4" max="4" width="16.33203125" style="3" customWidth="1"/>
    <col min="5" max="5" width="1.66796875" style="3" customWidth="1"/>
    <col min="6" max="6" width="16.33203125" style="3" customWidth="1"/>
    <col min="7" max="7" width="2" style="3" customWidth="1"/>
    <col min="8" max="8" width="16.16015625" style="3" customWidth="1"/>
    <col min="9" max="16384" width="9.33203125" style="3" customWidth="1"/>
  </cols>
  <sheetData>
    <row r="1" spans="1:7" s="12" customFormat="1" ht="19.5" customHeight="1">
      <c r="A1" s="81" t="s">
        <v>9</v>
      </c>
      <c r="B1" s="13"/>
      <c r="C1" s="13"/>
      <c r="D1" s="13"/>
      <c r="E1" s="13"/>
      <c r="F1" s="13"/>
      <c r="G1" s="13"/>
    </row>
    <row r="2" spans="1:8" ht="15" customHeight="1">
      <c r="A2" s="82" t="s">
        <v>10</v>
      </c>
      <c r="B2" s="2"/>
      <c r="C2" s="2"/>
      <c r="D2" s="2"/>
      <c r="E2" s="2"/>
      <c r="F2" s="2"/>
      <c r="G2" s="2"/>
      <c r="H2" s="2"/>
    </row>
    <row r="3" spans="1:8" ht="15" customHeight="1">
      <c r="A3" s="82"/>
      <c r="B3" s="2"/>
      <c r="C3" s="2"/>
      <c r="D3" s="2"/>
      <c r="E3" s="2"/>
      <c r="F3" s="2"/>
      <c r="G3" s="2"/>
      <c r="H3" s="2"/>
    </row>
    <row r="4" spans="1:8" ht="16.5" customHeight="1">
      <c r="A4" s="81" t="s">
        <v>36</v>
      </c>
      <c r="B4" s="5"/>
      <c r="C4" s="5"/>
      <c r="D4" s="5"/>
      <c r="E4" s="5"/>
      <c r="F4" s="4"/>
      <c r="G4" s="4"/>
      <c r="H4" s="4"/>
    </row>
    <row r="5" spans="1:8" ht="18" customHeight="1">
      <c r="A5" s="81" t="s">
        <v>117</v>
      </c>
      <c r="B5" s="2"/>
      <c r="C5" s="2"/>
      <c r="D5" s="2"/>
      <c r="E5" s="2"/>
      <c r="F5" s="2"/>
      <c r="G5" s="2"/>
      <c r="H5" s="2"/>
    </row>
    <row r="6" spans="1:8" ht="15" customHeight="1">
      <c r="A6" s="83"/>
      <c r="B6" s="89"/>
      <c r="C6" s="89"/>
      <c r="D6" s="89"/>
      <c r="E6" s="89"/>
      <c r="F6" s="83"/>
      <c r="G6" s="83"/>
      <c r="H6" s="83"/>
    </row>
    <row r="7" spans="1:8" ht="15" customHeight="1">
      <c r="A7" s="84"/>
      <c r="B7" s="33"/>
      <c r="C7" s="33"/>
      <c r="D7" s="33"/>
      <c r="E7" s="33"/>
      <c r="F7" s="33"/>
      <c r="G7" s="33"/>
      <c r="H7" s="33"/>
    </row>
    <row r="8" spans="1:8" ht="15" customHeight="1">
      <c r="A8" s="83"/>
      <c r="B8" s="64" t="s">
        <v>111</v>
      </c>
      <c r="C8" s="65"/>
      <c r="D8" s="64" t="s">
        <v>102</v>
      </c>
      <c r="E8" s="11"/>
      <c r="F8" s="64" t="s">
        <v>111</v>
      </c>
      <c r="G8" s="64"/>
      <c r="H8" s="64" t="s">
        <v>102</v>
      </c>
    </row>
    <row r="9" spans="1:8" ht="15" customHeight="1">
      <c r="A9" s="83"/>
      <c r="B9" s="64" t="s">
        <v>44</v>
      </c>
      <c r="C9" s="65"/>
      <c r="D9" s="66" t="s">
        <v>43</v>
      </c>
      <c r="E9" s="65"/>
      <c r="F9" s="67" t="s">
        <v>125</v>
      </c>
      <c r="G9" s="67"/>
      <c r="H9" s="67" t="s">
        <v>125</v>
      </c>
    </row>
    <row r="10" spans="1:8" ht="15" customHeight="1">
      <c r="A10" s="83"/>
      <c r="B10" s="66" t="s">
        <v>39</v>
      </c>
      <c r="C10" s="65"/>
      <c r="D10" s="66" t="s">
        <v>39</v>
      </c>
      <c r="E10" s="65"/>
      <c r="F10" s="67" t="s">
        <v>12</v>
      </c>
      <c r="G10" s="67"/>
      <c r="H10" s="67" t="s">
        <v>12</v>
      </c>
    </row>
    <row r="11" spans="1:8" ht="15" customHeight="1">
      <c r="A11" s="85"/>
      <c r="B11" s="68" t="s">
        <v>123</v>
      </c>
      <c r="C11" s="64"/>
      <c r="D11" s="68" t="s">
        <v>124</v>
      </c>
      <c r="E11" s="10"/>
      <c r="F11" s="69" t="s">
        <v>11</v>
      </c>
      <c r="G11" s="67"/>
      <c r="H11" s="69" t="s">
        <v>11</v>
      </c>
    </row>
    <row r="12" spans="1:8" s="10" customFormat="1" ht="15" customHeight="1">
      <c r="A12" s="86"/>
      <c r="B12" s="8" t="s">
        <v>19</v>
      </c>
      <c r="C12" s="11"/>
      <c r="D12" s="8" t="s">
        <v>19</v>
      </c>
      <c r="E12" s="11"/>
      <c r="F12" s="8" t="s">
        <v>19</v>
      </c>
      <c r="G12" s="11"/>
      <c r="H12" s="8" t="s">
        <v>19</v>
      </c>
    </row>
    <row r="13" spans="1:8" s="10" customFormat="1" ht="15" customHeight="1">
      <c r="A13" s="86"/>
      <c r="B13" s="8"/>
      <c r="C13" s="11"/>
      <c r="D13" s="8"/>
      <c r="E13" s="11"/>
      <c r="F13" s="8"/>
      <c r="G13" s="11"/>
      <c r="H13" s="8"/>
    </row>
    <row r="14" spans="1:8" s="10" customFormat="1" ht="15" customHeight="1">
      <c r="A14" s="107" t="s">
        <v>126</v>
      </c>
      <c r="B14" s="8"/>
      <c r="C14" s="11"/>
      <c r="D14" s="8"/>
      <c r="E14" s="11"/>
      <c r="F14" s="8"/>
      <c r="G14" s="11"/>
      <c r="H14" s="8"/>
    </row>
    <row r="15" spans="1:8" ht="15" customHeight="1">
      <c r="A15" s="61"/>
      <c r="B15" s="6"/>
      <c r="C15" s="7"/>
      <c r="D15" s="6"/>
      <c r="E15" s="7"/>
      <c r="F15" s="6"/>
      <c r="G15" s="7"/>
      <c r="H15" s="6"/>
    </row>
    <row r="16" spans="1:8" ht="15" customHeight="1">
      <c r="A16" s="75" t="s">
        <v>4</v>
      </c>
      <c r="B16" s="57">
        <f>+F16-218451992</f>
        <v>57736593</v>
      </c>
      <c r="C16" s="22"/>
      <c r="D16" s="22">
        <f>+H16-180257164</f>
        <v>58251704</v>
      </c>
      <c r="E16" s="22"/>
      <c r="F16" s="57">
        <v>276188585</v>
      </c>
      <c r="G16" s="23"/>
      <c r="H16" s="22">
        <v>238508868</v>
      </c>
    </row>
    <row r="17" spans="2:8" ht="15" customHeight="1">
      <c r="B17" s="57"/>
      <c r="C17" s="22"/>
      <c r="D17" s="22"/>
      <c r="E17" s="22"/>
      <c r="F17" s="57"/>
      <c r="G17" s="23"/>
      <c r="H17" s="22"/>
    </row>
    <row r="18" spans="1:8" ht="15" customHeight="1">
      <c r="A18" s="75" t="s">
        <v>81</v>
      </c>
      <c r="B18" s="57">
        <f>+F18-3395301</f>
        <v>1668762</v>
      </c>
      <c r="C18" s="22"/>
      <c r="D18" s="22">
        <f>+H18-27038524</f>
        <v>-835440</v>
      </c>
      <c r="E18" s="22"/>
      <c r="F18" s="57">
        <v>5064063</v>
      </c>
      <c r="G18" s="23"/>
      <c r="H18" s="22">
        <v>26203084</v>
      </c>
    </row>
    <row r="19" spans="2:8" ht="15" customHeight="1">
      <c r="B19" s="2"/>
      <c r="C19" s="16"/>
      <c r="D19" s="16"/>
      <c r="E19" s="16"/>
      <c r="F19" s="2"/>
      <c r="G19" s="17"/>
      <c r="H19" s="16"/>
    </row>
    <row r="20" spans="1:8" ht="15" customHeight="1">
      <c r="A20" s="75" t="s">
        <v>66</v>
      </c>
      <c r="B20" s="15">
        <f>+F20+185643214</f>
        <v>-48450952</v>
      </c>
      <c r="C20" s="16"/>
      <c r="D20" s="22">
        <f>+H20+159609930</f>
        <v>-48131593</v>
      </c>
      <c r="E20" s="16"/>
      <c r="F20" s="15">
        <v>-234094166</v>
      </c>
      <c r="G20" s="17"/>
      <c r="H20" s="22">
        <v>-207741523</v>
      </c>
    </row>
    <row r="21" spans="2:8" ht="15" customHeight="1">
      <c r="B21" s="2"/>
      <c r="C21" s="16"/>
      <c r="D21" s="16"/>
      <c r="E21" s="16"/>
      <c r="F21" s="2"/>
      <c r="G21" s="17"/>
      <c r="H21" s="16"/>
    </row>
    <row r="22" spans="1:8" ht="15" customHeight="1">
      <c r="A22" s="75" t="s">
        <v>75</v>
      </c>
      <c r="B22" s="15">
        <f>+F22+1057249</f>
        <v>-988087</v>
      </c>
      <c r="C22" s="16"/>
      <c r="D22" s="16">
        <f>+H22-5760281</f>
        <v>-2945515</v>
      </c>
      <c r="E22" s="16"/>
      <c r="F22" s="15">
        <v>-2045336</v>
      </c>
      <c r="G22" s="17"/>
      <c r="H22" s="16">
        <v>2814766</v>
      </c>
    </row>
    <row r="23" spans="2:8" ht="15" customHeight="1">
      <c r="B23" s="2"/>
      <c r="C23" s="16"/>
      <c r="D23" s="16"/>
      <c r="E23" s="16"/>
      <c r="F23" s="2"/>
      <c r="G23" s="17"/>
      <c r="H23" s="16"/>
    </row>
    <row r="24" spans="1:8" ht="15" customHeight="1">
      <c r="A24" s="75" t="s">
        <v>122</v>
      </c>
      <c r="B24" s="15">
        <f>+F24+7254936</f>
        <v>-2169116</v>
      </c>
      <c r="C24" s="16"/>
      <c r="D24" s="16">
        <f>+H24+6802632</f>
        <v>-2139005</v>
      </c>
      <c r="E24" s="16"/>
      <c r="F24" s="15">
        <v>-9424052</v>
      </c>
      <c r="G24" s="17"/>
      <c r="H24" s="16">
        <v>-8941637</v>
      </c>
    </row>
    <row r="25" spans="2:8" ht="15" customHeight="1">
      <c r="B25" s="2"/>
      <c r="C25" s="16"/>
      <c r="D25" s="16"/>
      <c r="E25" s="16"/>
      <c r="F25" s="2"/>
      <c r="G25" s="17"/>
      <c r="H25" s="16"/>
    </row>
    <row r="26" spans="1:8" ht="15" customHeight="1">
      <c r="A26" s="75" t="s">
        <v>67</v>
      </c>
      <c r="B26" s="15">
        <f>+F26+1785711</f>
        <v>-1584349</v>
      </c>
      <c r="C26" s="16"/>
      <c r="D26" s="16">
        <f>+H26+1610307</f>
        <v>348545</v>
      </c>
      <c r="E26" s="16"/>
      <c r="F26" s="15">
        <v>-3370060</v>
      </c>
      <c r="G26" s="17"/>
      <c r="H26" s="16">
        <v>-1261762</v>
      </c>
    </row>
    <row r="27" spans="2:8" ht="15" customHeight="1">
      <c r="B27" s="2"/>
      <c r="C27" s="16"/>
      <c r="D27" s="16"/>
      <c r="E27" s="16"/>
      <c r="F27" s="2"/>
      <c r="G27" s="17"/>
      <c r="H27" s="16"/>
    </row>
    <row r="28" spans="1:8" ht="15" customHeight="1">
      <c r="A28" s="75" t="s">
        <v>68</v>
      </c>
      <c r="B28" s="15">
        <f>+F28+2502659</f>
        <v>-3487366</v>
      </c>
      <c r="C28" s="16"/>
      <c r="D28" s="16">
        <f>+H28+2663131</f>
        <v>-2506827</v>
      </c>
      <c r="E28" s="16"/>
      <c r="F28" s="15">
        <v>-5990025</v>
      </c>
      <c r="G28" s="17"/>
      <c r="H28" s="16">
        <v>-5169958</v>
      </c>
    </row>
    <row r="29" spans="2:8" ht="15" customHeight="1">
      <c r="B29" s="2"/>
      <c r="C29" s="16"/>
      <c r="D29" s="16"/>
      <c r="E29" s="16"/>
      <c r="F29" s="2"/>
      <c r="G29" s="17"/>
      <c r="H29" s="16"/>
    </row>
    <row r="30" spans="1:8" ht="15" customHeight="1">
      <c r="A30" s="75" t="s">
        <v>136</v>
      </c>
      <c r="B30" s="15">
        <f>+F30+396277</f>
        <v>-90006</v>
      </c>
      <c r="C30" s="16"/>
      <c r="D30" s="22">
        <f>+H30+451954</f>
        <v>-182880</v>
      </c>
      <c r="E30" s="16"/>
      <c r="F30" s="15">
        <v>-486283</v>
      </c>
      <c r="G30" s="17"/>
      <c r="H30" s="22">
        <v>-634834</v>
      </c>
    </row>
    <row r="31" spans="2:8" ht="15" customHeight="1">
      <c r="B31" s="2"/>
      <c r="C31" s="16"/>
      <c r="D31" s="16"/>
      <c r="E31" s="16"/>
      <c r="F31" s="2"/>
      <c r="G31" s="17"/>
      <c r="H31" s="16"/>
    </row>
    <row r="32" spans="1:8" ht="15" customHeight="1">
      <c r="A32" s="75" t="s">
        <v>105</v>
      </c>
      <c r="B32" s="16">
        <f>+F32+248124</f>
        <v>-1564518</v>
      </c>
      <c r="C32" s="16"/>
      <c r="D32" s="22">
        <f>+H32-210902</f>
        <v>-275967</v>
      </c>
      <c r="E32" s="16"/>
      <c r="F32" s="16">
        <v>-1812642</v>
      </c>
      <c r="G32" s="17"/>
      <c r="H32" s="22">
        <v>-65065</v>
      </c>
    </row>
    <row r="33" spans="2:8" ht="15" customHeight="1">
      <c r="B33" s="19"/>
      <c r="C33" s="16"/>
      <c r="D33" s="20"/>
      <c r="E33" s="16"/>
      <c r="F33" s="20"/>
      <c r="G33" s="17"/>
      <c r="H33" s="20"/>
    </row>
    <row r="34" spans="1:8" ht="15" customHeight="1">
      <c r="A34" s="75" t="s">
        <v>7</v>
      </c>
      <c r="B34" s="15">
        <f>SUM(B16:B33)</f>
        <v>1070961</v>
      </c>
      <c r="C34" s="16"/>
      <c r="D34" s="16">
        <f>SUM(D16:D33)</f>
        <v>1583022</v>
      </c>
      <c r="E34" s="16"/>
      <c r="F34" s="16">
        <f>SUM(F16:F33)</f>
        <v>24030084</v>
      </c>
      <c r="G34" s="17"/>
      <c r="H34" s="16">
        <f>SUM(H16:H33)</f>
        <v>43711939</v>
      </c>
    </row>
    <row r="35" spans="2:8" ht="15" customHeight="1">
      <c r="B35" s="2"/>
      <c r="C35" s="16"/>
      <c r="D35" s="16"/>
      <c r="E35" s="16"/>
      <c r="F35" s="16"/>
      <c r="G35" s="17"/>
      <c r="H35" s="16"/>
    </row>
    <row r="36" spans="1:8" ht="15" customHeight="1">
      <c r="A36" s="75" t="s">
        <v>8</v>
      </c>
      <c r="B36" s="18">
        <f>+F36+6307718</f>
        <v>-1564465</v>
      </c>
      <c r="C36" s="10"/>
      <c r="D36" s="22">
        <f>+H36+5160621</f>
        <v>-878043</v>
      </c>
      <c r="E36" s="10"/>
      <c r="F36" s="16">
        <v>-7872183</v>
      </c>
      <c r="H36" s="22">
        <v>-6038664</v>
      </c>
    </row>
    <row r="37" spans="2:8" ht="15" customHeight="1">
      <c r="B37" s="19"/>
      <c r="C37" s="10"/>
      <c r="D37" s="24"/>
      <c r="E37" s="10"/>
      <c r="F37" s="24"/>
      <c r="H37" s="24"/>
    </row>
    <row r="38" spans="1:8" ht="15" customHeight="1">
      <c r="A38" s="75" t="s">
        <v>127</v>
      </c>
      <c r="B38" s="57">
        <f>+B34+B36</f>
        <v>-493504</v>
      </c>
      <c r="C38" s="11"/>
      <c r="D38" s="22">
        <f>+D34+D36</f>
        <v>704979</v>
      </c>
      <c r="E38" s="11"/>
      <c r="F38" s="44">
        <f>+F34+F36</f>
        <v>16157901</v>
      </c>
      <c r="G38" s="7"/>
      <c r="H38" s="44">
        <f>+H34+H36</f>
        <v>37673275</v>
      </c>
    </row>
    <row r="39" spans="2:8" ht="15" customHeight="1">
      <c r="B39" s="2"/>
      <c r="C39" s="10"/>
      <c r="D39" s="10"/>
      <c r="E39" s="10"/>
      <c r="F39" s="10"/>
      <c r="H39" s="10"/>
    </row>
    <row r="40" spans="1:8" ht="15" customHeight="1">
      <c r="A40" s="75" t="s">
        <v>128</v>
      </c>
      <c r="B40" s="2"/>
      <c r="C40" s="10"/>
      <c r="D40" s="10"/>
      <c r="E40" s="10"/>
      <c r="F40" s="10"/>
      <c r="H40" s="10"/>
    </row>
    <row r="41" spans="2:8" ht="15" customHeight="1">
      <c r="B41" s="2"/>
      <c r="C41" s="10"/>
      <c r="D41" s="10"/>
      <c r="E41" s="10"/>
      <c r="F41" s="10"/>
      <c r="H41" s="10"/>
    </row>
    <row r="42" spans="1:8" ht="15" customHeight="1">
      <c r="A42" s="75" t="s">
        <v>131</v>
      </c>
      <c r="B42" s="16">
        <v>0</v>
      </c>
      <c r="C42" s="10"/>
      <c r="D42" s="16">
        <v>36172</v>
      </c>
      <c r="E42" s="10"/>
      <c r="F42" s="16">
        <v>0</v>
      </c>
      <c r="H42" s="16">
        <v>36172</v>
      </c>
    </row>
    <row r="43" spans="1:8" ht="15" customHeight="1" thickBot="1">
      <c r="A43" s="75" t="s">
        <v>86</v>
      </c>
      <c r="B43" s="48">
        <f>SUM(B38:B42)</f>
        <v>-493504</v>
      </c>
      <c r="C43" s="10"/>
      <c r="D43" s="47">
        <f>SUM(D38:D42)</f>
        <v>741151</v>
      </c>
      <c r="E43" s="10"/>
      <c r="F43" s="47">
        <f>SUM(F38:F42)</f>
        <v>16157901</v>
      </c>
      <c r="H43" s="47">
        <f>SUM(H38:H42)</f>
        <v>37709447</v>
      </c>
    </row>
    <row r="44" spans="2:8" ht="15" customHeight="1" thickTop="1">
      <c r="B44" s="2"/>
      <c r="C44" s="10"/>
      <c r="D44" s="10"/>
      <c r="E44" s="10"/>
      <c r="F44" s="10"/>
      <c r="H44" s="10"/>
    </row>
    <row r="45" spans="1:8" ht="15" customHeight="1">
      <c r="A45" s="75" t="s">
        <v>69</v>
      </c>
      <c r="B45" s="16"/>
      <c r="C45" s="16"/>
      <c r="D45" s="22"/>
      <c r="E45" s="16"/>
      <c r="F45" s="16"/>
      <c r="G45" s="17"/>
      <c r="H45" s="22"/>
    </row>
    <row r="46" spans="1:8" ht="15" customHeight="1">
      <c r="A46" s="75" t="s">
        <v>70</v>
      </c>
      <c r="B46" s="16">
        <f>+F46-16719441</f>
        <v>-332353</v>
      </c>
      <c r="C46" s="16"/>
      <c r="D46" s="22">
        <f>+D38-D47</f>
        <v>710735</v>
      </c>
      <c r="E46" s="16"/>
      <c r="F46" s="16">
        <f>+F38-F47</f>
        <v>16387088</v>
      </c>
      <c r="G46" s="17"/>
      <c r="H46" s="22">
        <f>+H43-H47</f>
        <v>37747545</v>
      </c>
    </row>
    <row r="47" spans="1:8" ht="15" customHeight="1">
      <c r="A47" s="75" t="s">
        <v>129</v>
      </c>
      <c r="B47" s="57">
        <f>+F47+68036</f>
        <v>-161151</v>
      </c>
      <c r="C47" s="22"/>
      <c r="D47" s="22">
        <f>H47+32342</f>
        <v>-5756</v>
      </c>
      <c r="E47" s="22"/>
      <c r="F47" s="22">
        <v>-229187</v>
      </c>
      <c r="G47" s="23"/>
      <c r="H47" s="22">
        <v>-38098</v>
      </c>
    </row>
    <row r="48" spans="2:8" ht="15" customHeight="1" thickBot="1">
      <c r="B48" s="48">
        <f>SUM(B46:B47)</f>
        <v>-493504</v>
      </c>
      <c r="C48" s="22"/>
      <c r="D48" s="49">
        <f>SUM(D46:D47)</f>
        <v>704979</v>
      </c>
      <c r="E48" s="22"/>
      <c r="F48" s="49">
        <f>SUM(F46:F47)</f>
        <v>16157901</v>
      </c>
      <c r="G48" s="23"/>
      <c r="H48" s="49">
        <f>SUM(H46:H47)</f>
        <v>37709447</v>
      </c>
    </row>
    <row r="49" spans="2:8" ht="15" customHeight="1" thickTop="1">
      <c r="B49" s="57"/>
      <c r="C49" s="22"/>
      <c r="D49" s="22"/>
      <c r="E49" s="22"/>
      <c r="F49" s="22"/>
      <c r="G49" s="23"/>
      <c r="H49" s="22"/>
    </row>
    <row r="50" spans="1:8" ht="15" customHeight="1">
      <c r="A50" s="75" t="s">
        <v>130</v>
      </c>
      <c r="B50" s="57"/>
      <c r="C50" s="22"/>
      <c r="D50" s="22"/>
      <c r="E50" s="22"/>
      <c r="F50" s="22"/>
      <c r="G50" s="23"/>
      <c r="H50" s="22"/>
    </row>
    <row r="51" spans="1:8" ht="15" customHeight="1">
      <c r="A51" s="75" t="s">
        <v>87</v>
      </c>
      <c r="B51" s="57"/>
      <c r="C51" s="22"/>
      <c r="D51" s="22"/>
      <c r="E51" s="22"/>
      <c r="F51" s="22"/>
      <c r="G51" s="23"/>
      <c r="H51" s="22"/>
    </row>
    <row r="52" spans="2:8" ht="15" customHeight="1">
      <c r="B52" s="2"/>
      <c r="C52" s="16"/>
      <c r="D52" s="16"/>
      <c r="E52" s="16"/>
      <c r="F52" s="16"/>
      <c r="G52" s="17"/>
      <c r="H52" s="16"/>
    </row>
    <row r="53" spans="1:8" ht="15" customHeight="1">
      <c r="A53" s="87" t="s">
        <v>132</v>
      </c>
      <c r="B53" s="108">
        <f>+B46/92699600*100</f>
        <v>-0.3585268976349412</v>
      </c>
      <c r="C53" s="22"/>
      <c r="D53" s="108">
        <f>+D46/92699600*100+0.02</f>
        <v>0.7867077312091961</v>
      </c>
      <c r="E53" s="22"/>
      <c r="F53" s="108">
        <f>+F46/92699600*100</f>
        <v>17.677625361921734</v>
      </c>
      <c r="G53" s="23"/>
      <c r="H53" s="108">
        <f>+(H38/H43*H46)/92699600*100+0.02</f>
        <v>40.70122888910917</v>
      </c>
    </row>
    <row r="54" spans="1:8" ht="15" customHeight="1">
      <c r="A54" s="87" t="s">
        <v>133</v>
      </c>
      <c r="B54" s="108">
        <v>0</v>
      </c>
      <c r="C54" s="16"/>
      <c r="D54" s="108">
        <f>+(D42/D43*D46)/92699600*100-0.02</f>
        <v>0.017419300592320653</v>
      </c>
      <c r="E54" s="16"/>
      <c r="F54" s="108">
        <v>0</v>
      </c>
      <c r="G54" s="17"/>
      <c r="H54" s="108">
        <f>+(H42/H43*H46)/92699600*100-0.02</f>
        <v>0.019060087326542675</v>
      </c>
    </row>
    <row r="55" spans="1:8" ht="15" customHeight="1" thickBot="1">
      <c r="A55" s="87" t="s">
        <v>88</v>
      </c>
      <c r="B55" s="109">
        <f>SUM(B53:B54)</f>
        <v>-0.3585268976349412</v>
      </c>
      <c r="C55" s="16"/>
      <c r="D55" s="109">
        <f>SUM(D53:D54)+0.01</f>
        <v>0.8141270318015168</v>
      </c>
      <c r="E55" s="16"/>
      <c r="F55" s="109">
        <f>SUM(F53:F54)</f>
        <v>17.677625361921734</v>
      </c>
      <c r="G55" s="17"/>
      <c r="H55" s="109">
        <f>SUM(H53:H54)</f>
        <v>40.72028897643571</v>
      </c>
    </row>
    <row r="56" spans="1:8" ht="15" customHeight="1" thickTop="1">
      <c r="A56" s="87"/>
      <c r="B56" s="108"/>
      <c r="C56" s="16"/>
      <c r="D56" s="108"/>
      <c r="E56" s="16"/>
      <c r="F56" s="108"/>
      <c r="G56" s="17"/>
      <c r="H56" s="108"/>
    </row>
    <row r="57" spans="1:8" ht="15" customHeight="1">
      <c r="A57" s="87" t="s">
        <v>134</v>
      </c>
      <c r="B57" s="108">
        <v>0</v>
      </c>
      <c r="C57" s="16"/>
      <c r="D57" s="108">
        <v>0</v>
      </c>
      <c r="E57" s="16"/>
      <c r="F57" s="108">
        <v>0</v>
      </c>
      <c r="G57" s="17"/>
      <c r="H57" s="108">
        <v>0</v>
      </c>
    </row>
    <row r="58" spans="1:8" ht="15" customHeight="1">
      <c r="A58" s="75" t="s">
        <v>135</v>
      </c>
      <c r="B58" s="108">
        <v>0</v>
      </c>
      <c r="C58" s="22"/>
      <c r="D58" s="108">
        <v>0</v>
      </c>
      <c r="E58" s="22"/>
      <c r="F58" s="108">
        <v>0</v>
      </c>
      <c r="G58" s="23"/>
      <c r="H58" s="108">
        <v>0</v>
      </c>
    </row>
    <row r="59" spans="1:8" s="7" customFormat="1" ht="15" customHeight="1" thickBot="1">
      <c r="A59" s="87" t="s">
        <v>89</v>
      </c>
      <c r="B59" s="49">
        <v>0</v>
      </c>
      <c r="C59" s="22"/>
      <c r="D59" s="49">
        <v>0</v>
      </c>
      <c r="E59" s="22"/>
      <c r="F59" s="49">
        <v>0</v>
      </c>
      <c r="G59" s="23"/>
      <c r="H59" s="49">
        <v>0</v>
      </c>
    </row>
    <row r="60" spans="1:8" s="7" customFormat="1" ht="15" customHeight="1" thickTop="1">
      <c r="A60" s="61"/>
      <c r="B60" s="22"/>
      <c r="C60" s="22"/>
      <c r="D60" s="22"/>
      <c r="E60" s="22"/>
      <c r="F60" s="22"/>
      <c r="G60" s="23"/>
      <c r="H60" s="22" t="s">
        <v>104</v>
      </c>
    </row>
    <row r="61" spans="1:8" s="7" customFormat="1" ht="15" customHeight="1">
      <c r="A61" s="61"/>
      <c r="B61" s="22"/>
      <c r="C61" s="22"/>
      <c r="D61" s="22"/>
      <c r="E61" s="22"/>
      <c r="F61" s="22"/>
      <c r="G61" s="23"/>
      <c r="H61" s="22"/>
    </row>
    <row r="62" spans="1:8" s="7" customFormat="1" ht="15" customHeight="1">
      <c r="A62" s="61"/>
      <c r="B62" s="22"/>
      <c r="C62" s="22"/>
      <c r="D62" s="22"/>
      <c r="E62" s="22"/>
      <c r="F62" s="22"/>
      <c r="G62" s="23"/>
      <c r="H62" s="22"/>
    </row>
    <row r="63" spans="1:8" ht="15" customHeight="1">
      <c r="A63" s="61"/>
      <c r="B63" s="2"/>
      <c r="C63" s="16"/>
      <c r="D63" s="16"/>
      <c r="E63" s="16"/>
      <c r="F63" s="16"/>
      <c r="G63" s="17"/>
      <c r="H63" s="16"/>
    </row>
    <row r="64" spans="2:8" ht="15" customHeight="1">
      <c r="B64" s="2"/>
      <c r="C64" s="16"/>
      <c r="D64" s="16"/>
      <c r="E64" s="16"/>
      <c r="F64" s="16"/>
      <c r="G64" s="17"/>
      <c r="H64" s="16"/>
    </row>
    <row r="65" spans="2:8" ht="15" customHeight="1">
      <c r="B65" s="2"/>
      <c r="C65" s="16"/>
      <c r="D65" s="16"/>
      <c r="E65" s="16"/>
      <c r="F65" s="16"/>
      <c r="G65" s="17"/>
      <c r="H65" s="16"/>
    </row>
    <row r="66" spans="1:8" s="7" customFormat="1" ht="15" customHeight="1">
      <c r="A66" s="61"/>
      <c r="B66" s="37"/>
      <c r="D66" s="38"/>
      <c r="F66" s="39"/>
      <c r="H66" s="40"/>
    </row>
    <row r="67" spans="1:6" s="7" customFormat="1" ht="15" customHeight="1">
      <c r="A67" s="61"/>
      <c r="B67" s="9"/>
      <c r="F67" s="9"/>
    </row>
    <row r="68" spans="1:6" s="7" customFormat="1" ht="15" customHeight="1">
      <c r="A68" s="61"/>
      <c r="B68" s="9"/>
      <c r="F68" s="9"/>
    </row>
    <row r="69" spans="1:8" s="7" customFormat="1" ht="15" customHeight="1">
      <c r="A69" s="61"/>
      <c r="B69" s="38"/>
      <c r="D69" s="38"/>
      <c r="F69" s="38"/>
      <c r="H69" s="40"/>
    </row>
    <row r="70" spans="1:2" s="7" customFormat="1" ht="15" customHeight="1">
      <c r="A70" s="61"/>
      <c r="B70" s="9"/>
    </row>
    <row r="71" spans="1:2" s="7" customFormat="1" ht="15" customHeight="1">
      <c r="A71" s="88"/>
      <c r="B71" s="9"/>
    </row>
    <row r="72" ht="15" customHeight="1">
      <c r="B72" s="2"/>
    </row>
  </sheetData>
  <printOptions/>
  <pageMargins left="0.5" right="0" top="0.5" bottom="0.5" header="0.5" footer="0.5"/>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J1552"/>
  <sheetViews>
    <sheetView workbookViewId="0" topLeftCell="A40">
      <selection activeCell="A56" sqref="A1:K56"/>
    </sheetView>
  </sheetViews>
  <sheetFormatPr defaultColWidth="9.33203125" defaultRowHeight="15" customHeight="1"/>
  <cols>
    <col min="1" max="2" width="3.83203125" style="3" customWidth="1"/>
    <col min="3" max="3" width="35.5" style="3" customWidth="1"/>
    <col min="4" max="4" width="10" style="7" customWidth="1"/>
    <col min="5" max="5" width="6" style="3" customWidth="1"/>
    <col min="6" max="6" width="8.83203125" style="3" customWidth="1"/>
    <col min="7" max="7" width="16.33203125" style="3" customWidth="1"/>
    <col min="8" max="8" width="4.83203125" style="3" customWidth="1"/>
    <col min="9" max="9" width="16.83203125" style="3" hidden="1" customWidth="1"/>
    <col min="10" max="10" width="16.33203125" style="3" customWidth="1"/>
    <col min="11" max="16384" width="9.33203125" style="3" customWidth="1"/>
  </cols>
  <sheetData>
    <row r="1" spans="1:8" s="12" customFormat="1" ht="17.25" customHeight="1">
      <c r="A1" s="14" t="s">
        <v>9</v>
      </c>
      <c r="D1" s="42"/>
      <c r="E1" s="13"/>
      <c r="G1" s="13"/>
      <c r="H1" s="13"/>
    </row>
    <row r="2" spans="1:9" ht="15" customHeight="1">
      <c r="A2" s="1" t="s">
        <v>10</v>
      </c>
      <c r="B2" s="2"/>
      <c r="C2" s="2"/>
      <c r="D2" s="9"/>
      <c r="E2" s="2"/>
      <c r="G2" s="2"/>
      <c r="H2" s="2"/>
      <c r="I2" s="2"/>
    </row>
    <row r="3" spans="1:9" ht="15" customHeight="1">
      <c r="A3" s="1"/>
      <c r="B3" s="2"/>
      <c r="C3" s="2"/>
      <c r="D3" s="9"/>
      <c r="E3" s="2"/>
      <c r="G3" s="2"/>
      <c r="H3" s="2"/>
      <c r="I3" s="2"/>
    </row>
    <row r="4" spans="1:9" ht="18" customHeight="1">
      <c r="A4" s="14" t="s">
        <v>31</v>
      </c>
      <c r="B4" s="4"/>
      <c r="C4" s="4"/>
      <c r="D4" s="43"/>
      <c r="E4" s="5"/>
      <c r="G4" s="4"/>
      <c r="H4" s="4"/>
      <c r="I4" s="4"/>
    </row>
    <row r="5" spans="1:9" ht="17.25" customHeight="1">
      <c r="A5" s="14" t="s">
        <v>117</v>
      </c>
      <c r="B5" s="2"/>
      <c r="C5" s="2"/>
      <c r="D5" s="9"/>
      <c r="E5" s="2"/>
      <c r="G5" s="2"/>
      <c r="H5" s="2"/>
      <c r="I5" s="2"/>
    </row>
    <row r="6" spans="1:9" ht="15" customHeight="1">
      <c r="A6" s="1"/>
      <c r="B6" s="4"/>
      <c r="C6" s="4"/>
      <c r="D6" s="43"/>
      <c r="E6" s="5"/>
      <c r="G6" s="4"/>
      <c r="H6" s="4"/>
      <c r="I6" s="4"/>
    </row>
    <row r="7" spans="2:10" s="10" customFormat="1" ht="15" customHeight="1">
      <c r="B7" s="70"/>
      <c r="C7" s="70"/>
      <c r="D7" s="8"/>
      <c r="E7" s="11"/>
      <c r="G7" s="64" t="s">
        <v>111</v>
      </c>
      <c r="H7" s="11"/>
      <c r="I7" s="64" t="s">
        <v>33</v>
      </c>
      <c r="J7" s="67">
        <v>2008</v>
      </c>
    </row>
    <row r="8" spans="2:10" s="10" customFormat="1" ht="15" customHeight="1">
      <c r="B8" s="70"/>
      <c r="C8" s="70"/>
      <c r="D8" s="8"/>
      <c r="E8" s="11"/>
      <c r="G8" s="64" t="s">
        <v>125</v>
      </c>
      <c r="H8" s="11"/>
      <c r="I8" s="64"/>
      <c r="J8" s="64" t="s">
        <v>125</v>
      </c>
    </row>
    <row r="9" spans="2:10" s="10" customFormat="1" ht="15" customHeight="1">
      <c r="B9" s="70"/>
      <c r="C9" s="70"/>
      <c r="D9" s="8"/>
      <c r="E9" s="11"/>
      <c r="G9" s="64" t="s">
        <v>39</v>
      </c>
      <c r="H9" s="11"/>
      <c r="I9" s="64"/>
      <c r="J9" s="67" t="s">
        <v>94</v>
      </c>
    </row>
    <row r="10" spans="2:10" s="10" customFormat="1" ht="15" customHeight="1">
      <c r="B10" s="70"/>
      <c r="C10" s="70"/>
      <c r="D10" s="8"/>
      <c r="E10" s="11"/>
      <c r="G10" s="64" t="s">
        <v>124</v>
      </c>
      <c r="H10" s="11"/>
      <c r="I10" s="64"/>
      <c r="J10" s="64" t="s">
        <v>124</v>
      </c>
    </row>
    <row r="11" spans="2:10" s="10" customFormat="1" ht="15" customHeight="1">
      <c r="B11" s="11"/>
      <c r="C11" s="11"/>
      <c r="D11" s="8"/>
      <c r="E11" s="11"/>
      <c r="G11" s="8" t="s">
        <v>19</v>
      </c>
      <c r="H11" s="11"/>
      <c r="I11" s="8" t="s">
        <v>19</v>
      </c>
      <c r="J11" s="67" t="s">
        <v>19</v>
      </c>
    </row>
    <row r="12" spans="1:9" s="7" customFormat="1" ht="15" customHeight="1">
      <c r="A12" s="7" t="s">
        <v>13</v>
      </c>
      <c r="D12" s="22"/>
      <c r="E12" s="22"/>
      <c r="G12" s="22"/>
      <c r="H12" s="23"/>
      <c r="I12" s="22"/>
    </row>
    <row r="13" spans="1:9" s="7" customFormat="1" ht="15" customHeight="1">
      <c r="A13" s="9"/>
      <c r="D13" s="22"/>
      <c r="E13" s="22"/>
      <c r="G13" s="22"/>
      <c r="H13" s="23"/>
      <c r="I13" s="22"/>
    </row>
    <row r="14" spans="1:10" s="7" customFormat="1" ht="15" customHeight="1">
      <c r="A14" s="9"/>
      <c r="D14" s="22"/>
      <c r="E14" s="22"/>
      <c r="G14" s="22"/>
      <c r="H14" s="23"/>
      <c r="I14" s="22">
        <v>24989795</v>
      </c>
      <c r="J14" s="23"/>
    </row>
    <row r="15" spans="1:10" s="7" customFormat="1" ht="15" customHeight="1">
      <c r="A15" s="9"/>
      <c r="B15" s="7" t="s">
        <v>137</v>
      </c>
      <c r="D15" s="22"/>
      <c r="E15" s="22"/>
      <c r="G15" s="22"/>
      <c r="H15" s="23"/>
      <c r="I15" s="22"/>
      <c r="J15" s="23"/>
    </row>
    <row r="16" spans="1:10" s="7" customFormat="1" ht="15" customHeight="1">
      <c r="A16" s="9"/>
      <c r="B16" s="7" t="s">
        <v>138</v>
      </c>
      <c r="D16" s="22"/>
      <c r="E16" s="22"/>
      <c r="G16" s="22">
        <f>+PLQRT!F34</f>
        <v>24030084</v>
      </c>
      <c r="H16" s="23"/>
      <c r="I16" s="22"/>
      <c r="J16" s="23">
        <v>43711939</v>
      </c>
    </row>
    <row r="17" spans="1:10" s="7" customFormat="1" ht="15" customHeight="1">
      <c r="A17" s="9"/>
      <c r="B17" s="7" t="s">
        <v>139</v>
      </c>
      <c r="D17" s="22"/>
      <c r="E17" s="22"/>
      <c r="G17" s="20">
        <v>0</v>
      </c>
      <c r="H17" s="23"/>
      <c r="I17" s="22"/>
      <c r="J17" s="52">
        <v>36172</v>
      </c>
    </row>
    <row r="18" spans="1:10" s="7" customFormat="1" ht="15" customHeight="1">
      <c r="A18" s="9"/>
      <c r="D18" s="22"/>
      <c r="E18" s="22"/>
      <c r="G18" s="22">
        <f>SUM(G16:G17)</f>
        <v>24030084</v>
      </c>
      <c r="H18" s="23"/>
      <c r="I18" s="22"/>
      <c r="J18" s="23">
        <f>SUM(J16:J17)</f>
        <v>43748111</v>
      </c>
    </row>
    <row r="19" spans="1:10" s="7" customFormat="1" ht="15" customHeight="1">
      <c r="A19" s="9"/>
      <c r="B19" s="7" t="s">
        <v>14</v>
      </c>
      <c r="D19" s="22"/>
      <c r="E19" s="22"/>
      <c r="G19" s="22"/>
      <c r="H19" s="23"/>
      <c r="I19" s="22"/>
      <c r="J19" s="23"/>
    </row>
    <row r="20" spans="1:10" s="7" customFormat="1" ht="15" customHeight="1">
      <c r="A20" s="9"/>
      <c r="C20" s="7" t="s">
        <v>32</v>
      </c>
      <c r="D20" s="22"/>
      <c r="E20" s="22"/>
      <c r="G20" s="20">
        <v>5026967</v>
      </c>
      <c r="H20" s="23"/>
      <c r="I20" s="22">
        <v>-20371979</v>
      </c>
      <c r="J20" s="52">
        <v>-11439969</v>
      </c>
    </row>
    <row r="21" spans="1:10" s="7" customFormat="1" ht="15" customHeight="1">
      <c r="A21" s="9"/>
      <c r="B21" s="7" t="s">
        <v>92</v>
      </c>
      <c r="C21" s="61"/>
      <c r="D21" s="22"/>
      <c r="E21" s="22"/>
      <c r="G21" s="22">
        <f>SUM(G18:G20)</f>
        <v>29057051</v>
      </c>
      <c r="H21" s="23"/>
      <c r="I21" s="22">
        <f>SUM(I14:I20)</f>
        <v>4617816</v>
      </c>
      <c r="J21" s="23">
        <f>SUM(J18:J20)</f>
        <v>32308142</v>
      </c>
    </row>
    <row r="22" spans="2:10" s="7" customFormat="1" ht="15" customHeight="1">
      <c r="B22" s="7" t="s">
        <v>78</v>
      </c>
      <c r="D22" s="22"/>
      <c r="E22" s="22"/>
      <c r="G22" s="22"/>
      <c r="H22" s="23"/>
      <c r="I22" s="22"/>
      <c r="J22" s="23"/>
    </row>
    <row r="23" spans="1:10" s="7" customFormat="1" ht="15" customHeight="1">
      <c r="A23" s="9"/>
      <c r="C23" s="7" t="s">
        <v>15</v>
      </c>
      <c r="D23" s="22"/>
      <c r="E23" s="11"/>
      <c r="G23" s="22">
        <v>-14192787</v>
      </c>
      <c r="I23" s="22">
        <v>-17760614</v>
      </c>
      <c r="J23" s="23">
        <v>-6153006</v>
      </c>
    </row>
    <row r="24" spans="1:10" s="7" customFormat="1" ht="15" customHeight="1">
      <c r="A24" s="9"/>
      <c r="C24" s="7" t="s">
        <v>16</v>
      </c>
      <c r="D24" s="11"/>
      <c r="E24" s="11"/>
      <c r="G24" s="20">
        <v>-1779545</v>
      </c>
      <c r="I24" s="20">
        <v>6878808</v>
      </c>
      <c r="J24" s="52">
        <v>14039232</v>
      </c>
    </row>
    <row r="25" spans="1:10" s="7" customFormat="1" ht="15" customHeight="1">
      <c r="A25" s="9"/>
      <c r="B25" s="7" t="s">
        <v>113</v>
      </c>
      <c r="D25" s="11"/>
      <c r="E25" s="11"/>
      <c r="G25" s="22">
        <f>SUM(G21:G24)</f>
        <v>13084719</v>
      </c>
      <c r="I25" s="44">
        <f>SUM(I21:I24)</f>
        <v>-6263990</v>
      </c>
      <c r="J25" s="23">
        <f>SUM(J21:J24)</f>
        <v>40194368</v>
      </c>
    </row>
    <row r="26" spans="1:10" s="7" customFormat="1" ht="15" customHeight="1">
      <c r="A26" s="9"/>
      <c r="C26" s="7" t="s">
        <v>28</v>
      </c>
      <c r="D26" s="22"/>
      <c r="E26" s="22"/>
      <c r="G26" s="22">
        <v>-391224</v>
      </c>
      <c r="H26" s="23"/>
      <c r="I26" s="22">
        <v>-489851</v>
      </c>
      <c r="J26" s="23">
        <v>-556231</v>
      </c>
    </row>
    <row r="27" spans="1:10" s="7" customFormat="1" ht="15" customHeight="1">
      <c r="A27" s="9"/>
      <c r="C27" s="7" t="s">
        <v>40</v>
      </c>
      <c r="D27" s="22"/>
      <c r="E27" s="22"/>
      <c r="G27" s="22">
        <v>1549585</v>
      </c>
      <c r="H27" s="23"/>
      <c r="I27" s="22"/>
      <c r="J27" s="23">
        <v>725812</v>
      </c>
    </row>
    <row r="28" spans="1:10" s="7" customFormat="1" ht="15" customHeight="1">
      <c r="A28" s="9"/>
      <c r="C28" s="7" t="s">
        <v>29</v>
      </c>
      <c r="D28" s="22"/>
      <c r="E28" s="22"/>
      <c r="G28" s="20">
        <v>-7258058</v>
      </c>
      <c r="H28" s="23"/>
      <c r="I28" s="22">
        <v>-8951934</v>
      </c>
      <c r="J28" s="23">
        <v>-5065508</v>
      </c>
    </row>
    <row r="29" spans="1:10" s="7" customFormat="1" ht="15" customHeight="1" thickBot="1">
      <c r="A29" s="9"/>
      <c r="B29" s="7" t="s">
        <v>114</v>
      </c>
      <c r="C29" s="61"/>
      <c r="D29" s="22"/>
      <c r="E29" s="11"/>
      <c r="G29" s="71">
        <f>SUM(G25:G28)</f>
        <v>6985022</v>
      </c>
      <c r="I29" s="47">
        <f>SUM(I25:I28)</f>
        <v>-15705775</v>
      </c>
      <c r="J29" s="72">
        <f>SUM(J25:J28)</f>
        <v>35298441</v>
      </c>
    </row>
    <row r="30" spans="1:10" s="7" customFormat="1" ht="15" customHeight="1" thickTop="1">
      <c r="A30" s="34"/>
      <c r="D30" s="11"/>
      <c r="E30" s="11"/>
      <c r="G30" s="11"/>
      <c r="I30" s="11"/>
      <c r="J30" s="23"/>
    </row>
    <row r="31" spans="1:10" s="7" customFormat="1" ht="15" customHeight="1">
      <c r="A31" s="45" t="s">
        <v>17</v>
      </c>
      <c r="D31" s="22"/>
      <c r="E31" s="22"/>
      <c r="G31" s="22"/>
      <c r="H31" s="23"/>
      <c r="I31" s="22"/>
      <c r="J31" s="23"/>
    </row>
    <row r="32" spans="1:10" s="7" customFormat="1" ht="15" customHeight="1">
      <c r="A32" s="9"/>
      <c r="D32" s="22"/>
      <c r="E32" s="22"/>
      <c r="G32" s="22"/>
      <c r="H32" s="23"/>
      <c r="I32" s="22"/>
      <c r="J32" s="23"/>
    </row>
    <row r="33" spans="1:10" s="7" customFormat="1" ht="15" customHeight="1" thickBot="1">
      <c r="A33" s="9"/>
      <c r="B33" s="61" t="s">
        <v>146</v>
      </c>
      <c r="C33" s="61"/>
      <c r="D33" s="60"/>
      <c r="E33" s="60"/>
      <c r="F33" s="61"/>
      <c r="G33" s="22">
        <v>20393039</v>
      </c>
      <c r="H33" s="23"/>
      <c r="I33" s="21">
        <v>-6702912</v>
      </c>
      <c r="J33" s="23">
        <v>15364305</v>
      </c>
    </row>
    <row r="34" spans="1:10" s="7" customFormat="1" ht="15" customHeight="1" thickTop="1">
      <c r="A34" s="34"/>
      <c r="D34" s="22"/>
      <c r="E34" s="22"/>
      <c r="G34" s="22"/>
      <c r="H34" s="23"/>
      <c r="I34" s="22"/>
      <c r="J34" s="23"/>
    </row>
    <row r="35" spans="1:10" s="7" customFormat="1" ht="15" customHeight="1">
      <c r="A35" s="41" t="s">
        <v>18</v>
      </c>
      <c r="D35" s="22"/>
      <c r="E35" s="22"/>
      <c r="G35" s="22"/>
      <c r="H35" s="23"/>
      <c r="I35" s="22"/>
      <c r="J35" s="23"/>
    </row>
    <row r="36" spans="1:10" s="7" customFormat="1" ht="15" customHeight="1">
      <c r="A36" s="9"/>
      <c r="D36" s="22"/>
      <c r="E36" s="22"/>
      <c r="G36" s="22"/>
      <c r="H36" s="23"/>
      <c r="I36" s="22"/>
      <c r="J36" s="23"/>
    </row>
    <row r="37" spans="2:10" s="7" customFormat="1" ht="15" customHeight="1" thickBot="1">
      <c r="B37" s="73" t="s">
        <v>93</v>
      </c>
      <c r="C37" s="61"/>
      <c r="D37" s="22"/>
      <c r="E37" s="22"/>
      <c r="G37" s="20">
        <v>-7991702</v>
      </c>
      <c r="H37" s="23"/>
      <c r="I37" s="21">
        <v>1525514</v>
      </c>
      <c r="J37" s="52">
        <v>-12188390</v>
      </c>
    </row>
    <row r="38" spans="1:10" s="61" customFormat="1" ht="15" customHeight="1" thickTop="1">
      <c r="A38" s="73" t="s">
        <v>101</v>
      </c>
      <c r="D38" s="60"/>
      <c r="E38" s="60"/>
      <c r="G38" s="60">
        <f>+G29+G33+G37</f>
        <v>19386359</v>
      </c>
      <c r="H38" s="60"/>
      <c r="I38" s="60">
        <f>+I29+I33+I37</f>
        <v>-20883173</v>
      </c>
      <c r="J38" s="60">
        <f>+J29+J33+J37</f>
        <v>38474356</v>
      </c>
    </row>
    <row r="39" spans="1:10" s="7" customFormat="1" ht="15" customHeight="1">
      <c r="A39" s="73"/>
      <c r="B39" s="61"/>
      <c r="C39" s="61"/>
      <c r="D39" s="22"/>
      <c r="E39" s="22"/>
      <c r="G39" s="22"/>
      <c r="H39" s="22"/>
      <c r="I39" s="22"/>
      <c r="J39" s="22"/>
    </row>
    <row r="40" spans="1:10" s="7" customFormat="1" ht="15" customHeight="1">
      <c r="A40" s="9"/>
      <c r="B40" s="7" t="s">
        <v>42</v>
      </c>
      <c r="D40" s="22"/>
      <c r="E40" s="22"/>
      <c r="G40" s="22">
        <v>258605</v>
      </c>
      <c r="H40" s="23"/>
      <c r="I40" s="22"/>
      <c r="J40" s="23">
        <v>45523</v>
      </c>
    </row>
    <row r="41" spans="1:10" s="7" customFormat="1" ht="15" customHeight="1">
      <c r="A41" s="9"/>
      <c r="D41" s="22"/>
      <c r="E41" s="22"/>
      <c r="G41" s="22"/>
      <c r="H41" s="23"/>
      <c r="I41" s="22"/>
      <c r="J41" s="23"/>
    </row>
    <row r="42" spans="1:10" s="7" customFormat="1" ht="15" customHeight="1">
      <c r="A42" s="88" t="s">
        <v>147</v>
      </c>
      <c r="B42" s="61"/>
      <c r="C42" s="61"/>
      <c r="D42" s="60"/>
      <c r="E42" s="60"/>
      <c r="F42" s="61"/>
      <c r="G42" s="60">
        <v>54686364</v>
      </c>
      <c r="H42" s="23"/>
      <c r="I42" s="22">
        <v>22938975</v>
      </c>
      <c r="J42" s="23">
        <v>16166485</v>
      </c>
    </row>
    <row r="43" spans="1:10" s="7" customFormat="1" ht="15" customHeight="1" thickBot="1">
      <c r="A43" s="88" t="s">
        <v>148</v>
      </c>
      <c r="B43" s="61"/>
      <c r="C43" s="61"/>
      <c r="D43" s="60"/>
      <c r="E43" s="60"/>
      <c r="F43" s="61"/>
      <c r="G43" s="111">
        <f>SUM(G38:G42)</f>
        <v>74331328</v>
      </c>
      <c r="H43" s="22"/>
      <c r="I43" s="49">
        <f>SUM(I38:I42)</f>
        <v>2055802</v>
      </c>
      <c r="J43" s="49">
        <f>SUM(J38:J42)</f>
        <v>54686364</v>
      </c>
    </row>
    <row r="44" spans="1:10" s="7" customFormat="1" ht="15" customHeight="1" thickTop="1">
      <c r="A44" s="112"/>
      <c r="B44" s="61"/>
      <c r="C44" s="61"/>
      <c r="D44" s="60"/>
      <c r="E44" s="60"/>
      <c r="F44" s="61"/>
      <c r="G44" s="60"/>
      <c r="H44" s="23"/>
      <c r="I44" s="22"/>
      <c r="J44" s="23"/>
    </row>
    <row r="45" spans="1:10" s="7" customFormat="1" ht="15" customHeight="1">
      <c r="A45" s="73" t="s">
        <v>149</v>
      </c>
      <c r="B45" s="61"/>
      <c r="C45" s="61"/>
      <c r="D45" s="60"/>
      <c r="E45" s="60"/>
      <c r="F45" s="61"/>
      <c r="G45" s="60"/>
      <c r="H45" s="23"/>
      <c r="I45" s="22"/>
      <c r="J45" s="23"/>
    </row>
    <row r="46" spans="1:10" s="7" customFormat="1" ht="15" customHeight="1">
      <c r="A46" s="112"/>
      <c r="B46" s="61"/>
      <c r="C46" s="61"/>
      <c r="D46" s="60"/>
      <c r="E46" s="60"/>
      <c r="F46" s="61"/>
      <c r="G46" s="60"/>
      <c r="H46" s="23"/>
      <c r="I46" s="22"/>
      <c r="J46" s="23"/>
    </row>
    <row r="47" spans="1:10" s="7" customFormat="1" ht="15" customHeight="1">
      <c r="A47" s="9"/>
      <c r="B47" s="7" t="s">
        <v>3</v>
      </c>
      <c r="D47" s="22"/>
      <c r="E47" s="22"/>
      <c r="G47" s="22">
        <v>9140467</v>
      </c>
      <c r="H47" s="23"/>
      <c r="I47" s="22"/>
      <c r="J47" s="23">
        <v>7563567</v>
      </c>
    </row>
    <row r="48" spans="1:10" s="7" customFormat="1" ht="15" customHeight="1">
      <c r="A48" s="9"/>
      <c r="B48" s="7" t="s">
        <v>97</v>
      </c>
      <c r="D48" s="22"/>
      <c r="E48" s="22"/>
      <c r="G48" s="22">
        <v>66878470</v>
      </c>
      <c r="H48" s="23"/>
      <c r="I48" s="22"/>
      <c r="J48" s="23">
        <v>49614837</v>
      </c>
    </row>
    <row r="49" spans="1:10" s="7" customFormat="1" ht="15" customHeight="1">
      <c r="A49" s="9"/>
      <c r="B49" s="7" t="s">
        <v>73</v>
      </c>
      <c r="D49" s="22"/>
      <c r="E49" s="22"/>
      <c r="G49" s="20">
        <v>-1568140</v>
      </c>
      <c r="H49" s="23"/>
      <c r="I49" s="22"/>
      <c r="J49" s="52">
        <v>-2376610</v>
      </c>
    </row>
    <row r="50" spans="1:10" s="7" customFormat="1" ht="15" customHeight="1">
      <c r="A50" s="9"/>
      <c r="D50" s="22"/>
      <c r="E50" s="22"/>
      <c r="G50" s="22">
        <f>SUM(G47:G49)</f>
        <v>74450797</v>
      </c>
      <c r="H50" s="23"/>
      <c r="I50" s="22"/>
      <c r="J50" s="23">
        <f>SUM(J47:J49)</f>
        <v>54801794</v>
      </c>
    </row>
    <row r="51" spans="1:10" s="7" customFormat="1" ht="15" customHeight="1">
      <c r="A51" s="9"/>
      <c r="B51" s="7" t="s">
        <v>76</v>
      </c>
      <c r="D51" s="22"/>
      <c r="E51" s="22"/>
      <c r="G51" s="22">
        <v>-119469</v>
      </c>
      <c r="H51" s="23"/>
      <c r="I51" s="22"/>
      <c r="J51" s="23">
        <v>-115430</v>
      </c>
    </row>
    <row r="52" spans="1:10" s="7" customFormat="1" ht="15" customHeight="1" thickBot="1">
      <c r="A52" s="9"/>
      <c r="D52" s="22"/>
      <c r="E52" s="22"/>
      <c r="G52" s="49">
        <f>SUM(G50:G51)</f>
        <v>74331328</v>
      </c>
      <c r="H52" s="23"/>
      <c r="I52" s="22"/>
      <c r="J52" s="27">
        <f>SUM(J50:J51)</f>
        <v>54686364</v>
      </c>
    </row>
    <row r="53" spans="1:10" s="7" customFormat="1" ht="15" customHeight="1" thickTop="1">
      <c r="A53" s="9"/>
      <c r="D53" s="38"/>
      <c r="G53" s="39"/>
      <c r="I53" s="40"/>
      <c r="J53" s="23"/>
    </row>
    <row r="54" spans="1:10" s="7" customFormat="1" ht="15" customHeight="1">
      <c r="A54" s="7" t="s">
        <v>71</v>
      </c>
      <c r="G54" s="9"/>
      <c r="J54" s="23"/>
    </row>
    <row r="55" spans="1:10" s="7" customFormat="1" ht="15" customHeight="1">
      <c r="A55" s="7" t="s">
        <v>112</v>
      </c>
      <c r="G55" s="9"/>
      <c r="J55" s="23"/>
    </row>
    <row r="56" spans="1:10" s="7" customFormat="1" ht="15" customHeight="1">
      <c r="A56" s="45"/>
      <c r="D56" s="38"/>
      <c r="G56" s="38"/>
      <c r="I56" s="40"/>
      <c r="J56" s="23"/>
    </row>
    <row r="57" spans="1:10" s="7" customFormat="1" ht="15" customHeight="1">
      <c r="A57" s="9"/>
      <c r="J57" s="23"/>
    </row>
    <row r="58" spans="1:10" s="7" customFormat="1" ht="15" customHeight="1">
      <c r="A58" s="9"/>
      <c r="B58" s="41"/>
      <c r="C58" s="41"/>
      <c r="J58" s="23"/>
    </row>
    <row r="59" spans="1:10" s="7" customFormat="1" ht="15" customHeight="1">
      <c r="A59" s="9"/>
      <c r="J59" s="23"/>
    </row>
    <row r="60" spans="1:10" s="7" customFormat="1" ht="15" customHeight="1">
      <c r="A60" s="9"/>
      <c r="J60" s="23"/>
    </row>
    <row r="61" spans="1:10" s="7" customFormat="1" ht="15" customHeight="1">
      <c r="A61" s="9"/>
      <c r="J61" s="23"/>
    </row>
    <row r="62" s="7" customFormat="1" ht="15" customHeight="1">
      <c r="J62" s="23"/>
    </row>
    <row r="63" s="7" customFormat="1" ht="15" customHeight="1">
      <c r="J63" s="23"/>
    </row>
    <row r="64" s="7" customFormat="1" ht="15" customHeight="1">
      <c r="J64" s="23"/>
    </row>
    <row r="65" s="7" customFormat="1" ht="15" customHeight="1">
      <c r="J65" s="23"/>
    </row>
    <row r="66" s="7" customFormat="1" ht="15" customHeight="1">
      <c r="J66" s="23"/>
    </row>
    <row r="67" s="7" customFormat="1" ht="15" customHeight="1">
      <c r="J67" s="23"/>
    </row>
    <row r="68" s="7" customFormat="1" ht="15" customHeight="1">
      <c r="J68" s="23"/>
    </row>
    <row r="69" s="7" customFormat="1" ht="15" customHeight="1">
      <c r="J69" s="23"/>
    </row>
    <row r="70" s="7" customFormat="1" ht="15" customHeight="1">
      <c r="J70" s="23"/>
    </row>
    <row r="71" s="7" customFormat="1" ht="15" customHeight="1">
      <c r="J71" s="23"/>
    </row>
    <row r="72" s="7" customFormat="1" ht="15" customHeight="1">
      <c r="J72" s="23"/>
    </row>
    <row r="73" s="7" customFormat="1" ht="15" customHeight="1">
      <c r="J73" s="23"/>
    </row>
    <row r="74" s="7" customFormat="1" ht="15" customHeight="1">
      <c r="J74" s="23"/>
    </row>
    <row r="75" s="7" customFormat="1" ht="15" customHeight="1">
      <c r="J75" s="23"/>
    </row>
    <row r="76" s="7" customFormat="1" ht="15" customHeight="1">
      <c r="J76" s="23"/>
    </row>
    <row r="77" s="7" customFormat="1" ht="15" customHeight="1">
      <c r="J77" s="23"/>
    </row>
    <row r="78" s="7" customFormat="1" ht="15" customHeight="1">
      <c r="J78" s="23"/>
    </row>
    <row r="79" s="7" customFormat="1" ht="15" customHeight="1">
      <c r="J79" s="23"/>
    </row>
    <row r="80" s="7" customFormat="1" ht="15" customHeight="1">
      <c r="J80" s="23"/>
    </row>
    <row r="81" s="7" customFormat="1" ht="15" customHeight="1">
      <c r="J81" s="23"/>
    </row>
    <row r="82" s="7" customFormat="1" ht="15" customHeight="1">
      <c r="J82" s="23"/>
    </row>
    <row r="83" s="7" customFormat="1" ht="15" customHeight="1">
      <c r="J83" s="23"/>
    </row>
    <row r="84" s="7" customFormat="1" ht="15" customHeight="1">
      <c r="J84" s="23"/>
    </row>
    <row r="85" s="7" customFormat="1" ht="15" customHeight="1">
      <c r="J85" s="23"/>
    </row>
    <row r="86" s="7" customFormat="1" ht="15" customHeight="1">
      <c r="J86" s="23"/>
    </row>
    <row r="87" s="7" customFormat="1" ht="15" customHeight="1">
      <c r="J87" s="23"/>
    </row>
    <row r="88" s="7" customFormat="1" ht="15" customHeight="1">
      <c r="J88" s="23"/>
    </row>
    <row r="89" s="7" customFormat="1" ht="15" customHeight="1">
      <c r="J89" s="23"/>
    </row>
    <row r="90" s="7" customFormat="1" ht="15" customHeight="1">
      <c r="J90" s="23"/>
    </row>
    <row r="91" s="7" customFormat="1" ht="15" customHeight="1">
      <c r="J91" s="23"/>
    </row>
    <row r="92" s="7" customFormat="1" ht="15" customHeight="1">
      <c r="J92" s="23"/>
    </row>
    <row r="93" s="7" customFormat="1" ht="15" customHeight="1">
      <c r="J93" s="23"/>
    </row>
    <row r="94" s="7" customFormat="1" ht="15" customHeight="1">
      <c r="J94" s="23"/>
    </row>
    <row r="95" s="7" customFormat="1" ht="15" customHeight="1">
      <c r="J95" s="23"/>
    </row>
    <row r="96" s="7" customFormat="1" ht="15" customHeight="1">
      <c r="J96" s="23"/>
    </row>
    <row r="97" s="7" customFormat="1" ht="15" customHeight="1">
      <c r="J97" s="23"/>
    </row>
    <row r="98" s="7" customFormat="1" ht="15" customHeight="1">
      <c r="J98" s="23"/>
    </row>
    <row r="99" s="7" customFormat="1" ht="15" customHeight="1">
      <c r="J99" s="23"/>
    </row>
    <row r="100" s="7" customFormat="1" ht="15" customHeight="1">
      <c r="J100" s="23"/>
    </row>
    <row r="101" s="7" customFormat="1" ht="15" customHeight="1">
      <c r="J101" s="23"/>
    </row>
    <row r="102" s="7" customFormat="1" ht="15" customHeight="1">
      <c r="J102" s="23"/>
    </row>
    <row r="103" s="7" customFormat="1" ht="15" customHeight="1">
      <c r="J103" s="23"/>
    </row>
    <row r="104" s="7" customFormat="1" ht="15" customHeight="1">
      <c r="J104" s="23"/>
    </row>
    <row r="105" s="7" customFormat="1" ht="15" customHeight="1">
      <c r="J105" s="23"/>
    </row>
    <row r="106" s="7" customFormat="1" ht="15" customHeight="1">
      <c r="J106" s="23"/>
    </row>
    <row r="107" s="7" customFormat="1" ht="15" customHeight="1">
      <c r="J107" s="23"/>
    </row>
    <row r="108" s="7" customFormat="1" ht="15" customHeight="1">
      <c r="J108" s="23"/>
    </row>
    <row r="109" s="7" customFormat="1" ht="15" customHeight="1">
      <c r="J109" s="23"/>
    </row>
    <row r="110" s="7" customFormat="1" ht="15" customHeight="1">
      <c r="J110" s="23"/>
    </row>
    <row r="111" s="7" customFormat="1" ht="15" customHeight="1">
      <c r="J111" s="23"/>
    </row>
    <row r="112" s="7" customFormat="1" ht="15" customHeight="1">
      <c r="J112" s="23"/>
    </row>
    <row r="113" s="7" customFormat="1" ht="15" customHeight="1">
      <c r="J113" s="23"/>
    </row>
    <row r="114" s="7" customFormat="1" ht="15" customHeight="1">
      <c r="J114" s="23"/>
    </row>
    <row r="115" s="7" customFormat="1" ht="15" customHeight="1">
      <c r="J115" s="23"/>
    </row>
    <row r="116" s="7" customFormat="1" ht="15" customHeight="1">
      <c r="J116" s="23"/>
    </row>
    <row r="117" s="7" customFormat="1" ht="15" customHeight="1">
      <c r="J117" s="23"/>
    </row>
    <row r="118" s="7" customFormat="1" ht="15" customHeight="1">
      <c r="J118" s="23"/>
    </row>
    <row r="119" s="7" customFormat="1" ht="15" customHeight="1">
      <c r="J119" s="23"/>
    </row>
    <row r="120" s="7" customFormat="1" ht="15" customHeight="1">
      <c r="J120" s="23"/>
    </row>
    <row r="121" s="7" customFormat="1" ht="15" customHeight="1">
      <c r="J121" s="23"/>
    </row>
    <row r="122" s="7" customFormat="1" ht="15" customHeight="1">
      <c r="J122" s="23"/>
    </row>
    <row r="123" s="7" customFormat="1" ht="15" customHeight="1">
      <c r="J123" s="23"/>
    </row>
    <row r="124" s="7" customFormat="1" ht="15" customHeight="1">
      <c r="J124" s="23"/>
    </row>
    <row r="125" s="7" customFormat="1" ht="15" customHeight="1">
      <c r="J125" s="23"/>
    </row>
    <row r="126" s="7" customFormat="1" ht="15" customHeight="1">
      <c r="J126" s="23"/>
    </row>
    <row r="127" s="7" customFormat="1" ht="15" customHeight="1">
      <c r="J127" s="23"/>
    </row>
    <row r="128" s="7" customFormat="1" ht="15" customHeight="1">
      <c r="J128" s="23"/>
    </row>
    <row r="129" s="7" customFormat="1" ht="15" customHeight="1">
      <c r="J129" s="23"/>
    </row>
    <row r="130" s="7" customFormat="1" ht="15" customHeight="1">
      <c r="J130" s="23"/>
    </row>
    <row r="131" s="7" customFormat="1" ht="15" customHeight="1">
      <c r="J131" s="23"/>
    </row>
    <row r="132" s="7" customFormat="1" ht="15" customHeight="1">
      <c r="J132" s="23"/>
    </row>
    <row r="133" s="7" customFormat="1" ht="15" customHeight="1">
      <c r="J133" s="23"/>
    </row>
    <row r="134" s="7" customFormat="1" ht="15" customHeight="1">
      <c r="J134" s="23"/>
    </row>
    <row r="135" s="7" customFormat="1" ht="15" customHeight="1">
      <c r="J135" s="23"/>
    </row>
    <row r="136" s="7" customFormat="1" ht="15" customHeight="1">
      <c r="J136" s="23"/>
    </row>
    <row r="137" s="7" customFormat="1" ht="15" customHeight="1">
      <c r="J137" s="23"/>
    </row>
    <row r="138" s="7" customFormat="1" ht="15" customHeight="1">
      <c r="J138" s="23"/>
    </row>
    <row r="139" s="7" customFormat="1" ht="15" customHeight="1">
      <c r="J139" s="23"/>
    </row>
    <row r="140" s="7" customFormat="1" ht="15" customHeight="1">
      <c r="J140" s="23"/>
    </row>
    <row r="141" s="7" customFormat="1" ht="15" customHeight="1">
      <c r="J141" s="23"/>
    </row>
    <row r="142" s="7" customFormat="1" ht="15" customHeight="1">
      <c r="J142" s="23"/>
    </row>
    <row r="143" s="7" customFormat="1" ht="15" customHeight="1">
      <c r="J143" s="23"/>
    </row>
    <row r="144" s="7" customFormat="1" ht="15" customHeight="1">
      <c r="J144" s="23"/>
    </row>
    <row r="145" s="7" customFormat="1" ht="15" customHeight="1">
      <c r="J145" s="23"/>
    </row>
    <row r="146" s="7" customFormat="1" ht="15" customHeight="1">
      <c r="J146" s="23"/>
    </row>
    <row r="147" s="7" customFormat="1" ht="15" customHeight="1">
      <c r="J147" s="23"/>
    </row>
    <row r="148" s="7" customFormat="1" ht="15" customHeight="1">
      <c r="J148" s="23"/>
    </row>
    <row r="149" s="7" customFormat="1" ht="15" customHeight="1">
      <c r="J149" s="23"/>
    </row>
    <row r="150" s="7" customFormat="1" ht="15" customHeight="1">
      <c r="J150" s="23"/>
    </row>
    <row r="151" s="7" customFormat="1" ht="15" customHeight="1">
      <c r="J151" s="23"/>
    </row>
    <row r="152" s="7" customFormat="1" ht="15" customHeight="1">
      <c r="J152" s="23"/>
    </row>
    <row r="153" s="7" customFormat="1" ht="15" customHeight="1">
      <c r="J153" s="23"/>
    </row>
    <row r="154" s="7" customFormat="1" ht="15" customHeight="1">
      <c r="J154" s="23"/>
    </row>
    <row r="155" s="7" customFormat="1" ht="15" customHeight="1">
      <c r="J155" s="23"/>
    </row>
    <row r="156" s="7" customFormat="1" ht="15" customHeight="1">
      <c r="J156" s="23"/>
    </row>
    <row r="157" s="7" customFormat="1" ht="15" customHeight="1">
      <c r="J157" s="23"/>
    </row>
    <row r="158" s="7" customFormat="1" ht="15" customHeight="1">
      <c r="J158" s="23"/>
    </row>
    <row r="159" s="7" customFormat="1" ht="15" customHeight="1">
      <c r="J159" s="23"/>
    </row>
    <row r="160" s="7" customFormat="1" ht="15" customHeight="1">
      <c r="J160" s="23"/>
    </row>
    <row r="161" s="7" customFormat="1" ht="15" customHeight="1">
      <c r="J161" s="23"/>
    </row>
    <row r="162" s="7" customFormat="1" ht="15" customHeight="1">
      <c r="J162" s="23"/>
    </row>
    <row r="163" s="7" customFormat="1" ht="15" customHeight="1">
      <c r="J163" s="23"/>
    </row>
    <row r="164" s="7" customFormat="1" ht="15" customHeight="1">
      <c r="J164" s="23"/>
    </row>
    <row r="165" s="7" customFormat="1" ht="15" customHeight="1">
      <c r="J165" s="23"/>
    </row>
    <row r="166" s="7" customFormat="1" ht="15" customHeight="1">
      <c r="J166" s="23"/>
    </row>
    <row r="167" s="7" customFormat="1" ht="15" customHeight="1">
      <c r="J167" s="23"/>
    </row>
    <row r="168" s="7" customFormat="1" ht="15" customHeight="1">
      <c r="J168" s="23"/>
    </row>
    <row r="169" s="7" customFormat="1" ht="15" customHeight="1">
      <c r="J169" s="23"/>
    </row>
    <row r="170" s="7" customFormat="1" ht="15" customHeight="1">
      <c r="J170" s="23"/>
    </row>
    <row r="171" s="7" customFormat="1" ht="15" customHeight="1">
      <c r="J171" s="23"/>
    </row>
    <row r="172" s="7" customFormat="1" ht="15" customHeight="1">
      <c r="J172" s="23"/>
    </row>
    <row r="173" s="7" customFormat="1" ht="15" customHeight="1">
      <c r="J173" s="23"/>
    </row>
    <row r="174" s="7" customFormat="1" ht="15" customHeight="1">
      <c r="J174" s="23"/>
    </row>
    <row r="175" s="7" customFormat="1" ht="15" customHeight="1">
      <c r="J175" s="23"/>
    </row>
    <row r="176" s="7" customFormat="1" ht="15" customHeight="1">
      <c r="J176" s="23"/>
    </row>
    <row r="177" s="7" customFormat="1" ht="15" customHeight="1">
      <c r="J177" s="23"/>
    </row>
    <row r="178" s="7" customFormat="1" ht="15" customHeight="1">
      <c r="J178" s="23"/>
    </row>
    <row r="179" s="7" customFormat="1" ht="15" customHeight="1">
      <c r="J179" s="23"/>
    </row>
    <row r="180" s="7" customFormat="1" ht="15" customHeight="1">
      <c r="J180" s="23"/>
    </row>
    <row r="181" s="7" customFormat="1" ht="15" customHeight="1">
      <c r="J181" s="23"/>
    </row>
    <row r="182" s="7" customFormat="1" ht="15" customHeight="1">
      <c r="J182" s="23"/>
    </row>
    <row r="183" s="7" customFormat="1" ht="15" customHeight="1">
      <c r="J183" s="23"/>
    </row>
    <row r="184" s="7" customFormat="1" ht="15" customHeight="1">
      <c r="J184" s="23"/>
    </row>
    <row r="185" s="7" customFormat="1" ht="15" customHeight="1">
      <c r="J185" s="23"/>
    </row>
    <row r="186" s="7" customFormat="1" ht="15" customHeight="1">
      <c r="J186" s="23"/>
    </row>
    <row r="187" s="7" customFormat="1" ht="15" customHeight="1">
      <c r="J187" s="23"/>
    </row>
    <row r="188" s="7" customFormat="1" ht="15" customHeight="1">
      <c r="J188" s="23"/>
    </row>
    <row r="189" s="7" customFormat="1" ht="15" customHeight="1">
      <c r="J189" s="23"/>
    </row>
    <row r="190" s="7" customFormat="1" ht="15" customHeight="1">
      <c r="J190" s="23"/>
    </row>
    <row r="191" s="7" customFormat="1" ht="15" customHeight="1">
      <c r="J191" s="23"/>
    </row>
    <row r="192" s="7" customFormat="1" ht="15" customHeight="1">
      <c r="J192" s="23"/>
    </row>
    <row r="193" s="7" customFormat="1" ht="15" customHeight="1">
      <c r="J193" s="23"/>
    </row>
    <row r="194" s="7" customFormat="1" ht="15" customHeight="1">
      <c r="J194" s="23"/>
    </row>
    <row r="195" s="7" customFormat="1" ht="15" customHeight="1">
      <c r="J195" s="23"/>
    </row>
    <row r="196" s="7" customFormat="1" ht="15" customHeight="1">
      <c r="J196" s="23"/>
    </row>
    <row r="197" s="7" customFormat="1" ht="15" customHeight="1">
      <c r="J197" s="23"/>
    </row>
    <row r="198" s="7" customFormat="1" ht="15" customHeight="1">
      <c r="J198" s="23"/>
    </row>
    <row r="199" s="7" customFormat="1" ht="15" customHeight="1">
      <c r="J199" s="23"/>
    </row>
    <row r="200" s="7" customFormat="1" ht="15" customHeight="1">
      <c r="J200" s="23"/>
    </row>
    <row r="201" s="7" customFormat="1" ht="15" customHeight="1">
      <c r="J201" s="23"/>
    </row>
    <row r="202" s="7" customFormat="1" ht="15" customHeight="1">
      <c r="J202" s="23"/>
    </row>
    <row r="203" s="7" customFormat="1" ht="15" customHeight="1">
      <c r="J203" s="23"/>
    </row>
    <row r="204" s="7" customFormat="1" ht="15" customHeight="1">
      <c r="J204" s="23"/>
    </row>
    <row r="205" s="7" customFormat="1" ht="15" customHeight="1">
      <c r="J205" s="23"/>
    </row>
    <row r="206" s="7" customFormat="1" ht="15" customHeight="1">
      <c r="J206" s="23"/>
    </row>
    <row r="207" s="7" customFormat="1" ht="15" customHeight="1">
      <c r="J207" s="23"/>
    </row>
    <row r="208" s="7" customFormat="1" ht="15" customHeight="1">
      <c r="J208" s="23"/>
    </row>
    <row r="209" s="7" customFormat="1" ht="15" customHeight="1">
      <c r="J209" s="23"/>
    </row>
    <row r="210" s="7" customFormat="1" ht="15" customHeight="1">
      <c r="J210" s="23"/>
    </row>
    <row r="211" s="7" customFormat="1" ht="15" customHeight="1">
      <c r="J211" s="23"/>
    </row>
    <row r="212" s="7" customFormat="1" ht="15" customHeight="1">
      <c r="J212" s="23"/>
    </row>
    <row r="213" s="7" customFormat="1" ht="15" customHeight="1">
      <c r="J213" s="23"/>
    </row>
    <row r="214" s="7" customFormat="1" ht="15" customHeight="1">
      <c r="J214" s="23"/>
    </row>
    <row r="215" s="7" customFormat="1" ht="15" customHeight="1">
      <c r="J215" s="23"/>
    </row>
    <row r="216" s="7" customFormat="1" ht="15" customHeight="1">
      <c r="J216" s="23"/>
    </row>
    <row r="217" s="7" customFormat="1" ht="15" customHeight="1">
      <c r="J217" s="23"/>
    </row>
    <row r="218" s="7" customFormat="1" ht="15" customHeight="1">
      <c r="J218" s="23"/>
    </row>
    <row r="219" s="7" customFormat="1" ht="15" customHeight="1">
      <c r="J219" s="23"/>
    </row>
    <row r="220" s="7" customFormat="1" ht="15" customHeight="1">
      <c r="J220" s="23"/>
    </row>
    <row r="221" s="7" customFormat="1" ht="15" customHeight="1">
      <c r="J221" s="23"/>
    </row>
    <row r="222" s="7" customFormat="1" ht="15" customHeight="1">
      <c r="J222" s="23"/>
    </row>
    <row r="223" s="7" customFormat="1" ht="15" customHeight="1">
      <c r="J223" s="23"/>
    </row>
    <row r="224" s="7" customFormat="1" ht="15" customHeight="1">
      <c r="J224" s="23"/>
    </row>
    <row r="225" s="7" customFormat="1" ht="15" customHeight="1">
      <c r="J225" s="23"/>
    </row>
    <row r="226" s="7" customFormat="1" ht="15" customHeight="1">
      <c r="J226" s="23"/>
    </row>
    <row r="227" s="7" customFormat="1" ht="15" customHeight="1">
      <c r="J227" s="23"/>
    </row>
    <row r="228" s="7" customFormat="1" ht="15" customHeight="1">
      <c r="J228" s="23"/>
    </row>
    <row r="229" s="7" customFormat="1" ht="15" customHeight="1">
      <c r="J229" s="23"/>
    </row>
    <row r="230" s="7" customFormat="1" ht="15" customHeight="1">
      <c r="J230" s="23"/>
    </row>
    <row r="231" s="7" customFormat="1" ht="15" customHeight="1">
      <c r="J231" s="23"/>
    </row>
    <row r="232" s="7" customFormat="1" ht="15" customHeight="1">
      <c r="J232" s="23"/>
    </row>
    <row r="233" s="7" customFormat="1" ht="15" customHeight="1">
      <c r="J233" s="23"/>
    </row>
    <row r="234" s="7" customFormat="1" ht="15" customHeight="1">
      <c r="J234" s="23"/>
    </row>
    <row r="235" s="7" customFormat="1" ht="15" customHeight="1">
      <c r="J235" s="23"/>
    </row>
    <row r="236" s="7" customFormat="1" ht="15" customHeight="1">
      <c r="J236" s="23"/>
    </row>
    <row r="237" s="7" customFormat="1" ht="15" customHeight="1">
      <c r="J237" s="23"/>
    </row>
    <row r="238" s="7" customFormat="1" ht="15" customHeight="1">
      <c r="J238" s="23"/>
    </row>
    <row r="239" s="7" customFormat="1" ht="15" customHeight="1">
      <c r="J239" s="23"/>
    </row>
    <row r="240" s="7" customFormat="1" ht="15" customHeight="1">
      <c r="J240" s="23"/>
    </row>
    <row r="241" s="7" customFormat="1" ht="15" customHeight="1">
      <c r="J241" s="23"/>
    </row>
    <row r="242" s="7" customFormat="1" ht="15" customHeight="1">
      <c r="J242" s="23"/>
    </row>
    <row r="243" s="7" customFormat="1" ht="15" customHeight="1">
      <c r="J243" s="23"/>
    </row>
    <row r="244" s="7" customFormat="1" ht="15" customHeight="1">
      <c r="J244" s="23"/>
    </row>
    <row r="245" s="7" customFormat="1" ht="15" customHeight="1">
      <c r="J245" s="23"/>
    </row>
    <row r="246" s="7" customFormat="1" ht="15" customHeight="1">
      <c r="J246" s="23"/>
    </row>
    <row r="247" s="7" customFormat="1" ht="15" customHeight="1">
      <c r="J247" s="23"/>
    </row>
    <row r="248" s="7" customFormat="1" ht="15" customHeight="1">
      <c r="J248" s="23"/>
    </row>
    <row r="249" s="7" customFormat="1" ht="15" customHeight="1">
      <c r="J249" s="23"/>
    </row>
    <row r="250" s="7" customFormat="1" ht="15" customHeight="1">
      <c r="J250" s="23"/>
    </row>
    <row r="251" s="7" customFormat="1" ht="15" customHeight="1">
      <c r="J251" s="23"/>
    </row>
    <row r="252" s="7" customFormat="1" ht="15" customHeight="1">
      <c r="J252" s="23"/>
    </row>
    <row r="253" s="7" customFormat="1" ht="15" customHeight="1">
      <c r="J253" s="23"/>
    </row>
    <row r="254" s="7" customFormat="1" ht="15" customHeight="1">
      <c r="J254" s="23"/>
    </row>
    <row r="255" s="7" customFormat="1" ht="15" customHeight="1">
      <c r="J255" s="23"/>
    </row>
    <row r="256" s="7" customFormat="1" ht="15" customHeight="1">
      <c r="J256" s="23"/>
    </row>
    <row r="257" s="7" customFormat="1" ht="15" customHeight="1">
      <c r="J257" s="23"/>
    </row>
    <row r="258" s="7" customFormat="1" ht="15" customHeight="1">
      <c r="J258" s="23"/>
    </row>
    <row r="259" s="7" customFormat="1" ht="15" customHeight="1">
      <c r="J259" s="23"/>
    </row>
    <row r="260" s="7" customFormat="1" ht="15" customHeight="1">
      <c r="J260" s="23"/>
    </row>
    <row r="261" s="7" customFormat="1" ht="15" customHeight="1">
      <c r="J261" s="23"/>
    </row>
    <row r="262" s="7" customFormat="1" ht="15" customHeight="1">
      <c r="J262" s="23"/>
    </row>
    <row r="263" s="7" customFormat="1" ht="15" customHeight="1">
      <c r="J263" s="23"/>
    </row>
    <row r="264" s="7" customFormat="1" ht="15" customHeight="1">
      <c r="J264" s="23"/>
    </row>
    <row r="265" s="7" customFormat="1" ht="15" customHeight="1">
      <c r="J265" s="23"/>
    </row>
    <row r="266" s="7" customFormat="1" ht="15" customHeight="1">
      <c r="J266" s="23"/>
    </row>
    <row r="267" s="7" customFormat="1" ht="15" customHeight="1">
      <c r="J267" s="23"/>
    </row>
    <row r="268" s="7" customFormat="1" ht="15" customHeight="1">
      <c r="J268" s="23"/>
    </row>
    <row r="269" s="7" customFormat="1" ht="15" customHeight="1">
      <c r="J269" s="23"/>
    </row>
    <row r="270" s="7" customFormat="1" ht="15" customHeight="1">
      <c r="J270" s="23"/>
    </row>
    <row r="271" s="7" customFormat="1" ht="15" customHeight="1">
      <c r="J271" s="23"/>
    </row>
    <row r="272" s="7" customFormat="1" ht="15" customHeight="1">
      <c r="J272" s="23"/>
    </row>
    <row r="273" s="7" customFormat="1" ht="15" customHeight="1">
      <c r="J273" s="23"/>
    </row>
    <row r="274" s="7" customFormat="1" ht="15" customHeight="1">
      <c r="J274" s="23"/>
    </row>
    <row r="275" s="7" customFormat="1" ht="15" customHeight="1">
      <c r="J275" s="23"/>
    </row>
    <row r="276" s="7" customFormat="1" ht="15" customHeight="1">
      <c r="J276" s="23"/>
    </row>
    <row r="277" s="7" customFormat="1" ht="15" customHeight="1">
      <c r="J277" s="23"/>
    </row>
    <row r="278" s="7" customFormat="1" ht="15" customHeight="1">
      <c r="J278" s="23"/>
    </row>
    <row r="279" s="7" customFormat="1" ht="15" customHeight="1">
      <c r="J279" s="23"/>
    </row>
    <row r="280" s="7" customFormat="1" ht="15" customHeight="1">
      <c r="J280" s="23"/>
    </row>
    <row r="281" s="7" customFormat="1" ht="15" customHeight="1">
      <c r="J281" s="23"/>
    </row>
    <row r="282" s="7" customFormat="1" ht="15" customHeight="1">
      <c r="J282" s="23"/>
    </row>
    <row r="283" s="7" customFormat="1" ht="15" customHeight="1">
      <c r="J283" s="23"/>
    </row>
    <row r="284" s="7" customFormat="1" ht="15" customHeight="1">
      <c r="J284" s="23"/>
    </row>
    <row r="285" s="7" customFormat="1" ht="15" customHeight="1">
      <c r="J285" s="23"/>
    </row>
    <row r="286" s="7" customFormat="1" ht="15" customHeight="1">
      <c r="J286" s="23"/>
    </row>
    <row r="287" s="7" customFormat="1" ht="15" customHeight="1">
      <c r="J287" s="23"/>
    </row>
    <row r="288" s="7" customFormat="1" ht="15" customHeight="1">
      <c r="J288" s="23"/>
    </row>
    <row r="289" s="7" customFormat="1" ht="15" customHeight="1">
      <c r="J289" s="23"/>
    </row>
    <row r="290" s="7" customFormat="1" ht="15" customHeight="1">
      <c r="J290" s="23"/>
    </row>
    <row r="291" s="7" customFormat="1" ht="15" customHeight="1">
      <c r="J291" s="23"/>
    </row>
    <row r="292" s="7" customFormat="1" ht="15" customHeight="1">
      <c r="J292" s="23"/>
    </row>
    <row r="293" s="7" customFormat="1" ht="15" customHeight="1">
      <c r="J293" s="23"/>
    </row>
    <row r="294" s="7" customFormat="1" ht="15" customHeight="1">
      <c r="J294" s="23"/>
    </row>
    <row r="295" s="7" customFormat="1" ht="15" customHeight="1">
      <c r="J295" s="23"/>
    </row>
    <row r="296" s="7" customFormat="1" ht="15" customHeight="1">
      <c r="J296" s="23"/>
    </row>
    <row r="297" s="7" customFormat="1" ht="15" customHeight="1">
      <c r="J297" s="23"/>
    </row>
    <row r="298" s="7" customFormat="1" ht="15" customHeight="1">
      <c r="J298" s="23"/>
    </row>
    <row r="299" s="7" customFormat="1" ht="15" customHeight="1">
      <c r="J299" s="23"/>
    </row>
    <row r="300" s="7" customFormat="1" ht="15" customHeight="1">
      <c r="J300" s="23"/>
    </row>
    <row r="301" s="7" customFormat="1" ht="15" customHeight="1">
      <c r="J301" s="23"/>
    </row>
    <row r="302" s="7" customFormat="1" ht="15" customHeight="1">
      <c r="J302" s="23"/>
    </row>
    <row r="303" s="7" customFormat="1" ht="15" customHeight="1">
      <c r="J303" s="23"/>
    </row>
    <row r="304" s="7" customFormat="1" ht="15" customHeight="1">
      <c r="J304" s="23"/>
    </row>
    <row r="305" s="7" customFormat="1" ht="15" customHeight="1">
      <c r="J305" s="23"/>
    </row>
    <row r="306" s="7" customFormat="1" ht="15" customHeight="1">
      <c r="J306" s="23"/>
    </row>
    <row r="307" s="7" customFormat="1" ht="15" customHeight="1">
      <c r="J307" s="23"/>
    </row>
    <row r="308" s="7" customFormat="1" ht="15" customHeight="1">
      <c r="J308" s="23"/>
    </row>
    <row r="309" s="7" customFormat="1" ht="15" customHeight="1">
      <c r="J309" s="23"/>
    </row>
    <row r="310" s="7" customFormat="1" ht="15" customHeight="1">
      <c r="J310" s="23"/>
    </row>
    <row r="311" s="7" customFormat="1" ht="15" customHeight="1">
      <c r="J311" s="23"/>
    </row>
    <row r="312" s="7" customFormat="1" ht="15" customHeight="1">
      <c r="J312" s="23"/>
    </row>
    <row r="313" s="7" customFormat="1" ht="15" customHeight="1">
      <c r="J313" s="23"/>
    </row>
    <row r="314" s="7" customFormat="1" ht="15" customHeight="1">
      <c r="J314" s="23"/>
    </row>
    <row r="315" s="7" customFormat="1" ht="15" customHeight="1">
      <c r="J315" s="23"/>
    </row>
    <row r="316" s="7" customFormat="1" ht="15" customHeight="1">
      <c r="J316" s="23"/>
    </row>
    <row r="317" s="7" customFormat="1" ht="15" customHeight="1">
      <c r="J317" s="23"/>
    </row>
    <row r="318" s="7" customFormat="1" ht="15" customHeight="1">
      <c r="J318" s="23"/>
    </row>
    <row r="319" s="7" customFormat="1" ht="15" customHeight="1">
      <c r="J319" s="23"/>
    </row>
    <row r="320" s="7" customFormat="1" ht="15" customHeight="1">
      <c r="J320" s="23"/>
    </row>
    <row r="321" s="7" customFormat="1" ht="15" customHeight="1">
      <c r="J321" s="23"/>
    </row>
    <row r="322" s="7" customFormat="1" ht="15" customHeight="1">
      <c r="J322" s="23"/>
    </row>
    <row r="323" s="7" customFormat="1" ht="15" customHeight="1">
      <c r="J323" s="23"/>
    </row>
    <row r="324" s="7" customFormat="1" ht="15" customHeight="1">
      <c r="J324" s="23"/>
    </row>
    <row r="325" s="7" customFormat="1" ht="15" customHeight="1">
      <c r="J325" s="23"/>
    </row>
    <row r="326" s="7" customFormat="1" ht="15" customHeight="1">
      <c r="J326" s="23"/>
    </row>
    <row r="327" s="7" customFormat="1" ht="15" customHeight="1">
      <c r="J327" s="23"/>
    </row>
    <row r="328" s="7" customFormat="1" ht="15" customHeight="1">
      <c r="J328" s="23"/>
    </row>
    <row r="329" s="7" customFormat="1" ht="15" customHeight="1">
      <c r="J329" s="23"/>
    </row>
    <row r="330" s="7" customFormat="1" ht="15" customHeight="1">
      <c r="J330" s="23"/>
    </row>
    <row r="331" s="7" customFormat="1" ht="15" customHeight="1">
      <c r="J331" s="23"/>
    </row>
    <row r="332" s="7" customFormat="1" ht="15" customHeight="1">
      <c r="J332" s="23"/>
    </row>
    <row r="333" s="7" customFormat="1" ht="15" customHeight="1">
      <c r="J333" s="23"/>
    </row>
    <row r="334" s="7" customFormat="1" ht="15" customHeight="1">
      <c r="J334" s="23"/>
    </row>
    <row r="335" s="7" customFormat="1" ht="15" customHeight="1">
      <c r="J335" s="23"/>
    </row>
    <row r="336" s="7" customFormat="1" ht="15" customHeight="1">
      <c r="J336" s="23"/>
    </row>
    <row r="337" s="7" customFormat="1" ht="15" customHeight="1">
      <c r="J337" s="23"/>
    </row>
    <row r="338" s="7" customFormat="1" ht="15" customHeight="1">
      <c r="J338" s="23"/>
    </row>
    <row r="339" s="7" customFormat="1" ht="15" customHeight="1">
      <c r="J339" s="23"/>
    </row>
    <row r="340" s="7" customFormat="1" ht="15" customHeight="1">
      <c r="J340" s="23"/>
    </row>
    <row r="341" s="7" customFormat="1" ht="15" customHeight="1">
      <c r="J341" s="23"/>
    </row>
    <row r="342" s="7" customFormat="1" ht="15" customHeight="1">
      <c r="J342" s="23"/>
    </row>
    <row r="343" s="7" customFormat="1" ht="15" customHeight="1">
      <c r="J343" s="23"/>
    </row>
    <row r="344" s="7" customFormat="1" ht="15" customHeight="1">
      <c r="J344" s="23"/>
    </row>
    <row r="345" s="7" customFormat="1" ht="15" customHeight="1">
      <c r="J345" s="23"/>
    </row>
    <row r="346" s="7" customFormat="1" ht="15" customHeight="1">
      <c r="J346" s="23"/>
    </row>
    <row r="347" s="7" customFormat="1" ht="15" customHeight="1">
      <c r="J347" s="23"/>
    </row>
    <row r="348" s="7" customFormat="1" ht="15" customHeight="1">
      <c r="J348" s="23"/>
    </row>
    <row r="349" s="7" customFormat="1" ht="15" customHeight="1">
      <c r="J349" s="23"/>
    </row>
    <row r="350" s="7" customFormat="1" ht="15" customHeight="1">
      <c r="J350" s="23"/>
    </row>
    <row r="351" s="7" customFormat="1" ht="15" customHeight="1">
      <c r="J351" s="23"/>
    </row>
    <row r="352" s="7" customFormat="1" ht="15" customHeight="1">
      <c r="J352" s="23"/>
    </row>
    <row r="353" s="7" customFormat="1" ht="15" customHeight="1">
      <c r="J353" s="23"/>
    </row>
    <row r="354" s="7" customFormat="1" ht="15" customHeight="1">
      <c r="J354" s="23"/>
    </row>
    <row r="355" s="7" customFormat="1" ht="15" customHeight="1">
      <c r="J355" s="23"/>
    </row>
    <row r="356" s="7" customFormat="1" ht="15" customHeight="1">
      <c r="J356" s="23"/>
    </row>
    <row r="357" s="7" customFormat="1" ht="15" customHeight="1">
      <c r="J357" s="23"/>
    </row>
    <row r="358" s="7" customFormat="1" ht="15" customHeight="1">
      <c r="J358" s="23"/>
    </row>
    <row r="359" s="7" customFormat="1" ht="15" customHeight="1">
      <c r="J359" s="23"/>
    </row>
    <row r="360" s="7" customFormat="1" ht="15" customHeight="1">
      <c r="J360" s="23"/>
    </row>
    <row r="361" s="7" customFormat="1" ht="15" customHeight="1">
      <c r="J361" s="23"/>
    </row>
    <row r="362" s="7" customFormat="1" ht="15" customHeight="1">
      <c r="J362" s="23"/>
    </row>
    <row r="363" s="7" customFormat="1" ht="15" customHeight="1">
      <c r="J363" s="23"/>
    </row>
    <row r="364" s="7" customFormat="1" ht="15" customHeight="1">
      <c r="J364" s="23"/>
    </row>
    <row r="365" s="7" customFormat="1" ht="15" customHeight="1">
      <c r="J365" s="23"/>
    </row>
    <row r="366" s="7" customFormat="1" ht="15" customHeight="1">
      <c r="J366" s="23"/>
    </row>
    <row r="367" s="7" customFormat="1" ht="15" customHeight="1">
      <c r="J367" s="23"/>
    </row>
    <row r="368" s="7" customFormat="1" ht="15" customHeight="1">
      <c r="J368" s="23"/>
    </row>
    <row r="369" s="7" customFormat="1" ht="15" customHeight="1">
      <c r="J369" s="23"/>
    </row>
    <row r="370" s="7" customFormat="1" ht="15" customHeight="1">
      <c r="J370" s="23"/>
    </row>
    <row r="371" s="7" customFormat="1" ht="15" customHeight="1">
      <c r="J371" s="23"/>
    </row>
    <row r="372" s="7" customFormat="1" ht="15" customHeight="1">
      <c r="J372" s="23"/>
    </row>
    <row r="373" s="7" customFormat="1" ht="15" customHeight="1">
      <c r="J373" s="23"/>
    </row>
    <row r="374" s="7" customFormat="1" ht="15" customHeight="1">
      <c r="J374" s="23"/>
    </row>
    <row r="375" s="7" customFormat="1" ht="15" customHeight="1">
      <c r="J375" s="23"/>
    </row>
    <row r="376" s="7" customFormat="1" ht="15" customHeight="1">
      <c r="J376" s="23"/>
    </row>
    <row r="377" s="7" customFormat="1" ht="15" customHeight="1">
      <c r="J377" s="23"/>
    </row>
    <row r="378" s="7" customFormat="1" ht="15" customHeight="1">
      <c r="J378" s="23"/>
    </row>
    <row r="379" s="7" customFormat="1" ht="15" customHeight="1">
      <c r="J379" s="23"/>
    </row>
    <row r="380" s="7" customFormat="1" ht="15" customHeight="1">
      <c r="J380" s="23"/>
    </row>
    <row r="381" s="7" customFormat="1" ht="15" customHeight="1">
      <c r="J381" s="23"/>
    </row>
    <row r="382" s="7" customFormat="1" ht="15" customHeight="1">
      <c r="J382" s="23"/>
    </row>
    <row r="383" s="7" customFormat="1" ht="15" customHeight="1">
      <c r="J383" s="23"/>
    </row>
    <row r="384" s="7" customFormat="1" ht="15" customHeight="1">
      <c r="J384" s="23"/>
    </row>
    <row r="385" s="7" customFormat="1" ht="15" customHeight="1">
      <c r="J385" s="23"/>
    </row>
    <row r="386" s="7" customFormat="1" ht="15" customHeight="1">
      <c r="J386" s="23"/>
    </row>
    <row r="387" s="7" customFormat="1" ht="15" customHeight="1">
      <c r="J387" s="23"/>
    </row>
    <row r="388" s="7" customFormat="1" ht="15" customHeight="1">
      <c r="J388" s="23"/>
    </row>
    <row r="389" s="7" customFormat="1" ht="15" customHeight="1">
      <c r="J389" s="23"/>
    </row>
    <row r="390" s="7" customFormat="1" ht="15" customHeight="1">
      <c r="J390" s="23"/>
    </row>
    <row r="391" s="7" customFormat="1" ht="15" customHeight="1">
      <c r="J391" s="23"/>
    </row>
    <row r="392" s="7" customFormat="1" ht="15" customHeight="1">
      <c r="J392" s="23"/>
    </row>
    <row r="393" s="7" customFormat="1" ht="15" customHeight="1">
      <c r="J393" s="23"/>
    </row>
    <row r="394" s="7" customFormat="1" ht="15" customHeight="1">
      <c r="J394" s="23"/>
    </row>
    <row r="395" s="7" customFormat="1" ht="15" customHeight="1">
      <c r="J395" s="23"/>
    </row>
    <row r="396" s="7" customFormat="1" ht="15" customHeight="1">
      <c r="J396" s="23"/>
    </row>
    <row r="397" s="7" customFormat="1" ht="15" customHeight="1">
      <c r="J397" s="23"/>
    </row>
    <row r="398" s="7" customFormat="1" ht="15" customHeight="1">
      <c r="J398" s="23"/>
    </row>
    <row r="399" s="7" customFormat="1" ht="15" customHeight="1">
      <c r="J399" s="23"/>
    </row>
    <row r="400" s="7" customFormat="1" ht="15" customHeight="1">
      <c r="J400" s="23"/>
    </row>
    <row r="401" s="7" customFormat="1" ht="15" customHeight="1">
      <c r="J401" s="23"/>
    </row>
    <row r="402" s="7" customFormat="1" ht="15" customHeight="1">
      <c r="J402" s="23"/>
    </row>
    <row r="403" s="7" customFormat="1" ht="15" customHeight="1">
      <c r="J403" s="23"/>
    </row>
    <row r="404" s="7" customFormat="1" ht="15" customHeight="1">
      <c r="J404" s="23"/>
    </row>
    <row r="405" s="7" customFormat="1" ht="15" customHeight="1">
      <c r="J405" s="23"/>
    </row>
    <row r="406" s="7" customFormat="1" ht="15" customHeight="1">
      <c r="J406" s="23"/>
    </row>
    <row r="407" s="7" customFormat="1" ht="15" customHeight="1">
      <c r="J407" s="23"/>
    </row>
    <row r="408" s="7" customFormat="1" ht="15" customHeight="1">
      <c r="J408" s="23"/>
    </row>
    <row r="409" s="7" customFormat="1" ht="15" customHeight="1">
      <c r="J409" s="23"/>
    </row>
    <row r="410" s="7" customFormat="1" ht="15" customHeight="1">
      <c r="J410" s="23"/>
    </row>
    <row r="411" s="7" customFormat="1" ht="15" customHeight="1">
      <c r="J411" s="23"/>
    </row>
    <row r="412" s="7" customFormat="1" ht="15" customHeight="1">
      <c r="J412" s="23"/>
    </row>
    <row r="413" s="7" customFormat="1" ht="15" customHeight="1">
      <c r="J413" s="23"/>
    </row>
    <row r="414" s="7" customFormat="1" ht="15" customHeight="1">
      <c r="J414" s="23"/>
    </row>
    <row r="415" s="7" customFormat="1" ht="15" customHeight="1">
      <c r="J415" s="23"/>
    </row>
    <row r="416" s="7" customFormat="1" ht="15" customHeight="1">
      <c r="J416" s="23"/>
    </row>
    <row r="417" s="7" customFormat="1" ht="15" customHeight="1">
      <c r="J417" s="23"/>
    </row>
    <row r="418" s="7" customFormat="1" ht="15" customHeight="1">
      <c r="J418" s="23"/>
    </row>
    <row r="419" s="7" customFormat="1" ht="15" customHeight="1">
      <c r="J419" s="23"/>
    </row>
    <row r="420" s="7" customFormat="1" ht="15" customHeight="1">
      <c r="J420" s="23"/>
    </row>
    <row r="421" s="7" customFormat="1" ht="15" customHeight="1">
      <c r="J421" s="23"/>
    </row>
    <row r="422" s="7" customFormat="1" ht="15" customHeight="1">
      <c r="J422" s="23"/>
    </row>
    <row r="423" s="7" customFormat="1" ht="15" customHeight="1">
      <c r="J423" s="23"/>
    </row>
    <row r="424" s="7" customFormat="1" ht="15" customHeight="1">
      <c r="J424" s="23"/>
    </row>
    <row r="425" s="7" customFormat="1" ht="15" customHeight="1">
      <c r="J425" s="23"/>
    </row>
    <row r="426" s="7" customFormat="1" ht="15" customHeight="1">
      <c r="J426" s="23"/>
    </row>
    <row r="427" s="7" customFormat="1" ht="15" customHeight="1">
      <c r="J427" s="23"/>
    </row>
    <row r="428" s="7" customFormat="1" ht="15" customHeight="1">
      <c r="J428" s="23"/>
    </row>
    <row r="429" s="7" customFormat="1" ht="15" customHeight="1">
      <c r="J429" s="23"/>
    </row>
    <row r="430" s="7" customFormat="1" ht="15" customHeight="1">
      <c r="J430" s="23"/>
    </row>
    <row r="431" s="7" customFormat="1" ht="15" customHeight="1">
      <c r="J431" s="23"/>
    </row>
    <row r="432" s="7" customFormat="1" ht="15" customHeight="1">
      <c r="J432" s="23"/>
    </row>
    <row r="433" s="7" customFormat="1" ht="15" customHeight="1">
      <c r="J433" s="23"/>
    </row>
    <row r="434" s="7" customFormat="1" ht="15" customHeight="1">
      <c r="J434" s="23"/>
    </row>
    <row r="435" s="7" customFormat="1" ht="15" customHeight="1">
      <c r="J435" s="23"/>
    </row>
    <row r="436" s="7" customFormat="1" ht="15" customHeight="1">
      <c r="J436" s="23"/>
    </row>
    <row r="437" s="7" customFormat="1" ht="15" customHeight="1">
      <c r="J437" s="23"/>
    </row>
    <row r="438" s="7" customFormat="1" ht="15" customHeight="1">
      <c r="J438" s="23"/>
    </row>
    <row r="439" s="7" customFormat="1" ht="15" customHeight="1">
      <c r="J439" s="23"/>
    </row>
    <row r="440" s="7" customFormat="1" ht="15" customHeight="1">
      <c r="J440" s="23"/>
    </row>
    <row r="441" s="7" customFormat="1" ht="15" customHeight="1">
      <c r="J441" s="23"/>
    </row>
    <row r="442" s="7" customFormat="1" ht="15" customHeight="1">
      <c r="J442" s="23"/>
    </row>
    <row r="443" s="7" customFormat="1" ht="15" customHeight="1">
      <c r="J443" s="23"/>
    </row>
    <row r="444" s="7" customFormat="1" ht="15" customHeight="1">
      <c r="J444" s="23"/>
    </row>
    <row r="445" s="7" customFormat="1" ht="15" customHeight="1">
      <c r="J445" s="23"/>
    </row>
    <row r="446" s="7" customFormat="1" ht="15" customHeight="1">
      <c r="J446" s="23"/>
    </row>
    <row r="447" s="7" customFormat="1" ht="15" customHeight="1">
      <c r="J447" s="23"/>
    </row>
    <row r="448" s="7" customFormat="1" ht="15" customHeight="1">
      <c r="J448" s="23"/>
    </row>
    <row r="449" s="7" customFormat="1" ht="15" customHeight="1">
      <c r="J449" s="23"/>
    </row>
    <row r="450" s="7" customFormat="1" ht="15" customHeight="1">
      <c r="J450" s="23"/>
    </row>
    <row r="451" s="7" customFormat="1" ht="15" customHeight="1">
      <c r="J451" s="23"/>
    </row>
    <row r="452" s="7" customFormat="1" ht="15" customHeight="1">
      <c r="J452" s="23"/>
    </row>
    <row r="453" s="7" customFormat="1" ht="15" customHeight="1">
      <c r="J453" s="23"/>
    </row>
    <row r="454" s="7" customFormat="1" ht="15" customHeight="1">
      <c r="J454" s="23"/>
    </row>
    <row r="455" s="7" customFormat="1" ht="15" customHeight="1">
      <c r="J455" s="23"/>
    </row>
    <row r="456" s="7" customFormat="1" ht="15" customHeight="1">
      <c r="J456" s="23"/>
    </row>
    <row r="457" s="7" customFormat="1" ht="15" customHeight="1">
      <c r="J457" s="23"/>
    </row>
    <row r="458" s="7" customFormat="1" ht="15" customHeight="1">
      <c r="J458" s="23"/>
    </row>
    <row r="459" s="7" customFormat="1" ht="15" customHeight="1">
      <c r="J459" s="23"/>
    </row>
    <row r="460" s="7" customFormat="1" ht="15" customHeight="1">
      <c r="J460" s="23"/>
    </row>
    <row r="461" s="7" customFormat="1" ht="15" customHeight="1">
      <c r="J461" s="23"/>
    </row>
    <row r="462" s="7" customFormat="1" ht="15" customHeight="1">
      <c r="J462" s="23"/>
    </row>
    <row r="463" s="7" customFormat="1" ht="15" customHeight="1">
      <c r="J463" s="23"/>
    </row>
    <row r="464" s="7" customFormat="1" ht="15" customHeight="1">
      <c r="J464" s="23"/>
    </row>
    <row r="465" s="7" customFormat="1" ht="15" customHeight="1">
      <c r="J465" s="23"/>
    </row>
    <row r="466" s="7" customFormat="1" ht="15" customHeight="1">
      <c r="J466" s="23"/>
    </row>
    <row r="467" s="7" customFormat="1" ht="15" customHeight="1">
      <c r="J467" s="23"/>
    </row>
    <row r="468" s="7" customFormat="1" ht="15" customHeight="1">
      <c r="J468" s="23"/>
    </row>
    <row r="469" s="7" customFormat="1" ht="15" customHeight="1">
      <c r="J469" s="23"/>
    </row>
    <row r="470" s="7" customFormat="1" ht="15" customHeight="1">
      <c r="J470" s="23"/>
    </row>
    <row r="471" s="7" customFormat="1" ht="15" customHeight="1">
      <c r="J471" s="23"/>
    </row>
    <row r="472" s="7" customFormat="1" ht="15" customHeight="1">
      <c r="J472" s="23"/>
    </row>
    <row r="473" s="7" customFormat="1" ht="15" customHeight="1">
      <c r="J473" s="23"/>
    </row>
    <row r="474" s="7" customFormat="1" ht="15" customHeight="1">
      <c r="J474" s="23"/>
    </row>
    <row r="475" s="7" customFormat="1" ht="15" customHeight="1">
      <c r="J475" s="23"/>
    </row>
    <row r="476" s="7" customFormat="1" ht="15" customHeight="1">
      <c r="J476" s="23"/>
    </row>
    <row r="477" s="7" customFormat="1" ht="15" customHeight="1">
      <c r="J477" s="23"/>
    </row>
    <row r="478" s="7" customFormat="1" ht="15" customHeight="1">
      <c r="J478" s="23"/>
    </row>
    <row r="479" s="7" customFormat="1" ht="15" customHeight="1">
      <c r="J479" s="23"/>
    </row>
    <row r="480" s="7" customFormat="1" ht="15" customHeight="1">
      <c r="J480" s="23"/>
    </row>
    <row r="481" s="7" customFormat="1" ht="15" customHeight="1">
      <c r="J481" s="23"/>
    </row>
    <row r="482" s="7" customFormat="1" ht="15" customHeight="1">
      <c r="J482" s="23"/>
    </row>
    <row r="483" s="7" customFormat="1" ht="15" customHeight="1">
      <c r="J483" s="23"/>
    </row>
    <row r="484" s="7" customFormat="1" ht="15" customHeight="1">
      <c r="J484" s="23"/>
    </row>
    <row r="485" s="7" customFormat="1" ht="15" customHeight="1">
      <c r="J485" s="23"/>
    </row>
    <row r="486" s="7" customFormat="1" ht="15" customHeight="1">
      <c r="J486" s="23"/>
    </row>
    <row r="487" s="7" customFormat="1" ht="15" customHeight="1">
      <c r="J487" s="23"/>
    </row>
    <row r="488" s="7" customFormat="1" ht="15" customHeight="1">
      <c r="J488" s="23"/>
    </row>
    <row r="489" s="7" customFormat="1" ht="15" customHeight="1">
      <c r="J489" s="23"/>
    </row>
    <row r="490" s="7" customFormat="1" ht="15" customHeight="1">
      <c r="J490" s="23"/>
    </row>
    <row r="491" s="7" customFormat="1" ht="15" customHeight="1">
      <c r="J491" s="23"/>
    </row>
    <row r="492" s="7" customFormat="1" ht="15" customHeight="1">
      <c r="J492" s="23"/>
    </row>
    <row r="493" s="7" customFormat="1" ht="15" customHeight="1">
      <c r="J493" s="23"/>
    </row>
    <row r="494" s="7" customFormat="1" ht="15" customHeight="1">
      <c r="J494" s="23"/>
    </row>
    <row r="495" s="7" customFormat="1" ht="15" customHeight="1">
      <c r="J495" s="23"/>
    </row>
    <row r="496" s="7" customFormat="1" ht="15" customHeight="1">
      <c r="J496" s="23"/>
    </row>
    <row r="497" s="7" customFormat="1" ht="15" customHeight="1">
      <c r="J497" s="23"/>
    </row>
    <row r="498" s="7" customFormat="1" ht="15" customHeight="1">
      <c r="J498" s="23"/>
    </row>
    <row r="499" s="7" customFormat="1" ht="15" customHeight="1">
      <c r="J499" s="23"/>
    </row>
    <row r="500" s="7" customFormat="1" ht="15" customHeight="1">
      <c r="J500" s="23"/>
    </row>
    <row r="501" s="7" customFormat="1" ht="15" customHeight="1">
      <c r="J501" s="23"/>
    </row>
    <row r="502" s="7" customFormat="1" ht="15" customHeight="1">
      <c r="J502" s="23"/>
    </row>
    <row r="503" s="7" customFormat="1" ht="15" customHeight="1">
      <c r="J503" s="23"/>
    </row>
    <row r="504" s="7" customFormat="1" ht="15" customHeight="1">
      <c r="J504" s="23"/>
    </row>
    <row r="505" s="7" customFormat="1" ht="15" customHeight="1">
      <c r="J505" s="23"/>
    </row>
    <row r="506" s="7" customFormat="1" ht="15" customHeight="1">
      <c r="J506" s="23"/>
    </row>
    <row r="507" s="7" customFormat="1" ht="15" customHeight="1">
      <c r="J507" s="23"/>
    </row>
    <row r="508" s="7" customFormat="1" ht="15" customHeight="1">
      <c r="J508" s="23"/>
    </row>
    <row r="509" s="7" customFormat="1" ht="15" customHeight="1">
      <c r="J509" s="23"/>
    </row>
    <row r="510" s="7" customFormat="1" ht="15" customHeight="1">
      <c r="J510" s="23"/>
    </row>
    <row r="511" s="7" customFormat="1" ht="15" customHeight="1">
      <c r="J511" s="23"/>
    </row>
    <row r="512" s="7" customFormat="1" ht="15" customHeight="1">
      <c r="J512" s="23"/>
    </row>
    <row r="513" s="7" customFormat="1" ht="15" customHeight="1">
      <c r="J513" s="23"/>
    </row>
    <row r="514" s="7" customFormat="1" ht="15" customHeight="1">
      <c r="J514" s="23"/>
    </row>
    <row r="515" s="7" customFormat="1" ht="15" customHeight="1">
      <c r="J515" s="23"/>
    </row>
    <row r="516" s="7" customFormat="1" ht="15" customHeight="1">
      <c r="J516" s="23"/>
    </row>
    <row r="517" s="7" customFormat="1" ht="15" customHeight="1">
      <c r="J517" s="23"/>
    </row>
    <row r="518" s="7" customFormat="1" ht="15" customHeight="1">
      <c r="J518" s="23"/>
    </row>
    <row r="519" s="7" customFormat="1" ht="15" customHeight="1">
      <c r="J519" s="23"/>
    </row>
    <row r="520" s="7" customFormat="1" ht="15" customHeight="1">
      <c r="J520" s="23"/>
    </row>
    <row r="521" s="7" customFormat="1" ht="15" customHeight="1">
      <c r="J521" s="23"/>
    </row>
    <row r="522" s="7" customFormat="1" ht="15" customHeight="1">
      <c r="J522" s="23"/>
    </row>
    <row r="523" s="7" customFormat="1" ht="15" customHeight="1">
      <c r="J523" s="23"/>
    </row>
    <row r="524" s="7" customFormat="1" ht="15" customHeight="1">
      <c r="J524" s="23"/>
    </row>
    <row r="525" s="7" customFormat="1" ht="15" customHeight="1">
      <c r="J525" s="23"/>
    </row>
    <row r="526" s="7" customFormat="1" ht="15" customHeight="1">
      <c r="J526" s="23"/>
    </row>
    <row r="527" s="7" customFormat="1" ht="15" customHeight="1">
      <c r="J527" s="23"/>
    </row>
    <row r="528" s="7" customFormat="1" ht="15" customHeight="1">
      <c r="J528" s="23"/>
    </row>
    <row r="529" s="7" customFormat="1" ht="15" customHeight="1">
      <c r="J529" s="23"/>
    </row>
    <row r="530" s="7" customFormat="1" ht="15" customHeight="1">
      <c r="J530" s="23"/>
    </row>
    <row r="531" s="7" customFormat="1" ht="15" customHeight="1">
      <c r="J531" s="23"/>
    </row>
    <row r="532" s="7" customFormat="1" ht="15" customHeight="1">
      <c r="J532" s="23"/>
    </row>
    <row r="533" s="7" customFormat="1" ht="15" customHeight="1">
      <c r="J533" s="23"/>
    </row>
    <row r="534" s="7" customFormat="1" ht="15" customHeight="1">
      <c r="J534" s="23"/>
    </row>
    <row r="535" s="7" customFormat="1" ht="15" customHeight="1">
      <c r="J535" s="23"/>
    </row>
    <row r="536" s="7" customFormat="1" ht="15" customHeight="1">
      <c r="J536" s="23"/>
    </row>
    <row r="537" s="7" customFormat="1" ht="15" customHeight="1">
      <c r="J537" s="23"/>
    </row>
    <row r="538" s="7" customFormat="1" ht="15" customHeight="1">
      <c r="J538" s="23"/>
    </row>
    <row r="539" s="7" customFormat="1" ht="15" customHeight="1">
      <c r="J539" s="23"/>
    </row>
    <row r="540" s="7" customFormat="1" ht="15" customHeight="1">
      <c r="J540" s="23"/>
    </row>
    <row r="541" s="7" customFormat="1" ht="15" customHeight="1">
      <c r="J541" s="23"/>
    </row>
    <row r="542" s="7" customFormat="1" ht="15" customHeight="1">
      <c r="J542" s="23"/>
    </row>
    <row r="543" s="7" customFormat="1" ht="15" customHeight="1">
      <c r="J543" s="23"/>
    </row>
    <row r="544" s="7" customFormat="1" ht="15" customHeight="1">
      <c r="J544" s="23"/>
    </row>
    <row r="545" s="7" customFormat="1" ht="15" customHeight="1">
      <c r="J545" s="23"/>
    </row>
    <row r="546" s="7" customFormat="1" ht="15" customHeight="1">
      <c r="J546" s="23"/>
    </row>
    <row r="547" s="7" customFormat="1" ht="15" customHeight="1">
      <c r="J547" s="23"/>
    </row>
    <row r="548" s="7" customFormat="1" ht="15" customHeight="1">
      <c r="J548" s="23"/>
    </row>
    <row r="549" s="7" customFormat="1" ht="15" customHeight="1">
      <c r="J549" s="23"/>
    </row>
    <row r="550" s="7" customFormat="1" ht="15" customHeight="1">
      <c r="J550" s="23"/>
    </row>
    <row r="551" s="7" customFormat="1" ht="15" customHeight="1">
      <c r="J551" s="23"/>
    </row>
    <row r="552" s="7" customFormat="1" ht="15" customHeight="1">
      <c r="J552" s="23"/>
    </row>
    <row r="553" s="7" customFormat="1" ht="15" customHeight="1">
      <c r="J553" s="23"/>
    </row>
    <row r="554" s="7" customFormat="1" ht="15" customHeight="1">
      <c r="J554" s="23"/>
    </row>
    <row r="555" s="7" customFormat="1" ht="15" customHeight="1">
      <c r="J555" s="23"/>
    </row>
    <row r="556" s="7" customFormat="1" ht="15" customHeight="1">
      <c r="J556" s="23"/>
    </row>
    <row r="557" s="7" customFormat="1" ht="15" customHeight="1">
      <c r="J557" s="23"/>
    </row>
    <row r="558" s="7" customFormat="1" ht="15" customHeight="1">
      <c r="J558" s="23"/>
    </row>
    <row r="559" s="7" customFormat="1" ht="15" customHeight="1">
      <c r="J559" s="23"/>
    </row>
    <row r="560" s="7" customFormat="1" ht="15" customHeight="1">
      <c r="J560" s="23"/>
    </row>
    <row r="561" s="7" customFormat="1" ht="15" customHeight="1">
      <c r="J561" s="23"/>
    </row>
    <row r="562" s="7" customFormat="1" ht="15" customHeight="1">
      <c r="J562" s="23"/>
    </row>
    <row r="563" s="7" customFormat="1" ht="15" customHeight="1">
      <c r="J563" s="23"/>
    </row>
    <row r="564" s="7" customFormat="1" ht="15" customHeight="1">
      <c r="J564" s="23"/>
    </row>
    <row r="565" s="7" customFormat="1" ht="15" customHeight="1">
      <c r="J565" s="23"/>
    </row>
    <row r="566" s="7" customFormat="1" ht="15" customHeight="1">
      <c r="J566" s="23"/>
    </row>
    <row r="567" s="7" customFormat="1" ht="15" customHeight="1">
      <c r="J567" s="23"/>
    </row>
    <row r="568" s="7" customFormat="1" ht="15" customHeight="1">
      <c r="J568" s="23"/>
    </row>
    <row r="569" s="7" customFormat="1" ht="15" customHeight="1">
      <c r="J569" s="23"/>
    </row>
    <row r="570" s="7" customFormat="1" ht="15" customHeight="1">
      <c r="J570" s="23"/>
    </row>
    <row r="571" s="7" customFormat="1" ht="15" customHeight="1">
      <c r="J571" s="23"/>
    </row>
    <row r="572" s="7" customFormat="1" ht="15" customHeight="1">
      <c r="J572" s="23"/>
    </row>
    <row r="573" s="7" customFormat="1" ht="15" customHeight="1">
      <c r="J573" s="23"/>
    </row>
    <row r="574" s="7" customFormat="1" ht="15" customHeight="1">
      <c r="J574" s="23"/>
    </row>
    <row r="575" s="7" customFormat="1" ht="15" customHeight="1">
      <c r="J575" s="23"/>
    </row>
    <row r="576" s="7" customFormat="1" ht="15" customHeight="1">
      <c r="J576" s="23"/>
    </row>
    <row r="577" s="7" customFormat="1" ht="15" customHeight="1">
      <c r="J577" s="23"/>
    </row>
    <row r="578" s="7" customFormat="1" ht="15" customHeight="1">
      <c r="J578" s="23"/>
    </row>
    <row r="579" s="7" customFormat="1" ht="15" customHeight="1">
      <c r="J579" s="23"/>
    </row>
    <row r="580" s="7" customFormat="1" ht="15" customHeight="1">
      <c r="J580" s="23"/>
    </row>
    <row r="581" s="7" customFormat="1" ht="15" customHeight="1">
      <c r="J581" s="23"/>
    </row>
    <row r="582" s="7" customFormat="1" ht="15" customHeight="1">
      <c r="J582" s="23"/>
    </row>
    <row r="583" s="7" customFormat="1" ht="15" customHeight="1">
      <c r="J583" s="23"/>
    </row>
    <row r="584" s="7" customFormat="1" ht="15" customHeight="1">
      <c r="J584" s="23"/>
    </row>
    <row r="585" s="7" customFormat="1" ht="15" customHeight="1">
      <c r="J585" s="23"/>
    </row>
    <row r="586" s="7" customFormat="1" ht="15" customHeight="1">
      <c r="J586" s="23"/>
    </row>
    <row r="587" s="7" customFormat="1" ht="15" customHeight="1">
      <c r="J587" s="23"/>
    </row>
    <row r="588" s="7" customFormat="1" ht="15" customHeight="1">
      <c r="J588" s="23"/>
    </row>
    <row r="589" s="7" customFormat="1" ht="15" customHeight="1">
      <c r="J589" s="23"/>
    </row>
    <row r="590" s="7" customFormat="1" ht="15" customHeight="1">
      <c r="J590" s="23"/>
    </row>
    <row r="591" s="7" customFormat="1" ht="15" customHeight="1">
      <c r="J591" s="23"/>
    </row>
    <row r="592" s="7" customFormat="1" ht="15" customHeight="1">
      <c r="J592" s="23"/>
    </row>
    <row r="593" s="7" customFormat="1" ht="15" customHeight="1">
      <c r="J593" s="23"/>
    </row>
    <row r="594" s="7" customFormat="1" ht="15" customHeight="1">
      <c r="J594" s="23"/>
    </row>
    <row r="595" s="7" customFormat="1" ht="15" customHeight="1">
      <c r="J595" s="23"/>
    </row>
    <row r="596" s="7" customFormat="1" ht="15" customHeight="1">
      <c r="J596" s="23"/>
    </row>
    <row r="597" s="7" customFormat="1" ht="15" customHeight="1">
      <c r="J597" s="23"/>
    </row>
    <row r="598" s="7" customFormat="1" ht="15" customHeight="1">
      <c r="J598" s="23"/>
    </row>
    <row r="599" s="7" customFormat="1" ht="15" customHeight="1">
      <c r="J599" s="23"/>
    </row>
    <row r="600" s="7" customFormat="1" ht="15" customHeight="1">
      <c r="J600" s="23"/>
    </row>
    <row r="601" s="7" customFormat="1" ht="15" customHeight="1">
      <c r="J601" s="23"/>
    </row>
    <row r="602" s="7" customFormat="1" ht="15" customHeight="1">
      <c r="J602" s="23"/>
    </row>
    <row r="603" s="7" customFormat="1" ht="15" customHeight="1">
      <c r="J603" s="23"/>
    </row>
    <row r="604" s="7" customFormat="1" ht="15" customHeight="1">
      <c r="J604" s="23"/>
    </row>
    <row r="605" s="7" customFormat="1" ht="15" customHeight="1">
      <c r="J605" s="23"/>
    </row>
    <row r="606" s="7" customFormat="1" ht="15" customHeight="1">
      <c r="J606" s="23"/>
    </row>
    <row r="607" s="7" customFormat="1" ht="15" customHeight="1">
      <c r="J607" s="23"/>
    </row>
    <row r="608" s="7" customFormat="1" ht="15" customHeight="1">
      <c r="J608" s="23"/>
    </row>
    <row r="609" s="7" customFormat="1" ht="15" customHeight="1">
      <c r="J609" s="23"/>
    </row>
    <row r="610" s="7" customFormat="1" ht="15" customHeight="1">
      <c r="J610" s="23"/>
    </row>
    <row r="611" s="7" customFormat="1" ht="15" customHeight="1">
      <c r="J611" s="23"/>
    </row>
    <row r="612" s="7" customFormat="1" ht="15" customHeight="1">
      <c r="J612" s="23"/>
    </row>
    <row r="613" s="7" customFormat="1" ht="15" customHeight="1">
      <c r="J613" s="23"/>
    </row>
    <row r="614" s="7" customFormat="1" ht="15" customHeight="1">
      <c r="J614" s="23"/>
    </row>
    <row r="615" s="7" customFormat="1" ht="15" customHeight="1">
      <c r="J615" s="23"/>
    </row>
    <row r="616" s="7" customFormat="1" ht="15" customHeight="1">
      <c r="J616" s="23"/>
    </row>
    <row r="617" s="7" customFormat="1" ht="15" customHeight="1">
      <c r="J617" s="23"/>
    </row>
    <row r="618" s="7" customFormat="1" ht="15" customHeight="1">
      <c r="J618" s="23"/>
    </row>
    <row r="619" s="7" customFormat="1" ht="15" customHeight="1">
      <c r="J619" s="23"/>
    </row>
    <row r="620" s="7" customFormat="1" ht="15" customHeight="1">
      <c r="J620" s="23"/>
    </row>
    <row r="621" s="7" customFormat="1" ht="15" customHeight="1">
      <c r="J621" s="23"/>
    </row>
    <row r="622" s="7" customFormat="1" ht="15" customHeight="1">
      <c r="J622" s="23"/>
    </row>
    <row r="623" s="7" customFormat="1" ht="15" customHeight="1">
      <c r="J623" s="23"/>
    </row>
    <row r="624" s="7" customFormat="1" ht="15" customHeight="1">
      <c r="J624" s="23"/>
    </row>
    <row r="625" s="7" customFormat="1" ht="15" customHeight="1">
      <c r="J625" s="23"/>
    </row>
    <row r="626" s="7" customFormat="1" ht="15" customHeight="1">
      <c r="J626" s="23"/>
    </row>
    <row r="627" s="7" customFormat="1" ht="15" customHeight="1">
      <c r="J627" s="23"/>
    </row>
    <row r="628" s="7" customFormat="1" ht="15" customHeight="1">
      <c r="J628" s="23"/>
    </row>
    <row r="629" s="7" customFormat="1" ht="15" customHeight="1">
      <c r="J629" s="23"/>
    </row>
    <row r="630" s="7" customFormat="1" ht="15" customHeight="1">
      <c r="J630" s="23"/>
    </row>
    <row r="631" s="7" customFormat="1" ht="15" customHeight="1">
      <c r="J631" s="23"/>
    </row>
    <row r="632" s="7" customFormat="1" ht="15" customHeight="1">
      <c r="J632" s="23"/>
    </row>
    <row r="633" s="7" customFormat="1" ht="15" customHeight="1">
      <c r="J633" s="23"/>
    </row>
    <row r="634" s="7" customFormat="1" ht="15" customHeight="1">
      <c r="J634" s="23"/>
    </row>
    <row r="635" s="7" customFormat="1" ht="15" customHeight="1">
      <c r="J635" s="23"/>
    </row>
    <row r="636" s="7" customFormat="1" ht="15" customHeight="1">
      <c r="J636" s="23"/>
    </row>
    <row r="637" s="7" customFormat="1" ht="15" customHeight="1">
      <c r="J637" s="23"/>
    </row>
    <row r="638" s="7" customFormat="1" ht="15" customHeight="1">
      <c r="J638" s="23"/>
    </row>
    <row r="639" s="7" customFormat="1" ht="15" customHeight="1">
      <c r="J639" s="23"/>
    </row>
    <row r="640" s="7" customFormat="1" ht="15" customHeight="1">
      <c r="J640" s="23"/>
    </row>
    <row r="641" s="7" customFormat="1" ht="15" customHeight="1">
      <c r="J641" s="23"/>
    </row>
    <row r="642" s="7" customFormat="1" ht="15" customHeight="1">
      <c r="J642" s="23"/>
    </row>
    <row r="643" s="7" customFormat="1" ht="15" customHeight="1">
      <c r="J643" s="23"/>
    </row>
    <row r="644" s="7" customFormat="1" ht="15" customHeight="1">
      <c r="J644" s="23"/>
    </row>
    <row r="645" s="7" customFormat="1" ht="15" customHeight="1">
      <c r="J645" s="23"/>
    </row>
    <row r="646" s="7" customFormat="1" ht="15" customHeight="1">
      <c r="J646" s="23"/>
    </row>
    <row r="647" s="7" customFormat="1" ht="15" customHeight="1">
      <c r="J647" s="23"/>
    </row>
    <row r="648" s="7" customFormat="1" ht="15" customHeight="1">
      <c r="J648" s="23"/>
    </row>
    <row r="649" s="7" customFormat="1" ht="15" customHeight="1">
      <c r="J649" s="23"/>
    </row>
    <row r="650" s="7" customFormat="1" ht="15" customHeight="1">
      <c r="J650" s="23"/>
    </row>
    <row r="651" s="7" customFormat="1" ht="15" customHeight="1">
      <c r="J651" s="23"/>
    </row>
    <row r="652" s="7" customFormat="1" ht="15" customHeight="1">
      <c r="J652" s="23"/>
    </row>
    <row r="653" s="7" customFormat="1" ht="15" customHeight="1">
      <c r="J653" s="23"/>
    </row>
    <row r="654" s="7" customFormat="1" ht="15" customHeight="1">
      <c r="J654" s="23"/>
    </row>
    <row r="655" s="7" customFormat="1" ht="15" customHeight="1">
      <c r="J655" s="23"/>
    </row>
    <row r="656" s="7" customFormat="1" ht="15" customHeight="1">
      <c r="J656" s="23"/>
    </row>
    <row r="657" s="7" customFormat="1" ht="15" customHeight="1">
      <c r="J657" s="23"/>
    </row>
    <row r="658" s="7" customFormat="1" ht="15" customHeight="1">
      <c r="J658" s="23"/>
    </row>
    <row r="659" s="7" customFormat="1" ht="15" customHeight="1">
      <c r="J659" s="23"/>
    </row>
    <row r="660" s="7" customFormat="1" ht="15" customHeight="1">
      <c r="J660" s="23"/>
    </row>
    <row r="661" s="7" customFormat="1" ht="15" customHeight="1">
      <c r="J661" s="23"/>
    </row>
    <row r="662" s="7" customFormat="1" ht="15" customHeight="1">
      <c r="J662" s="23"/>
    </row>
    <row r="663" s="7" customFormat="1" ht="15" customHeight="1">
      <c r="J663" s="23"/>
    </row>
    <row r="664" s="7" customFormat="1" ht="15" customHeight="1">
      <c r="J664" s="23"/>
    </row>
    <row r="665" s="7" customFormat="1" ht="15" customHeight="1">
      <c r="J665" s="23"/>
    </row>
    <row r="666" s="7" customFormat="1" ht="15" customHeight="1">
      <c r="J666" s="23"/>
    </row>
    <row r="667" s="7" customFormat="1" ht="15" customHeight="1">
      <c r="J667" s="23"/>
    </row>
    <row r="668" s="7" customFormat="1" ht="15" customHeight="1">
      <c r="J668" s="23"/>
    </row>
    <row r="669" s="7" customFormat="1" ht="15" customHeight="1">
      <c r="J669" s="23"/>
    </row>
    <row r="670" s="7" customFormat="1" ht="15" customHeight="1">
      <c r="J670" s="23"/>
    </row>
    <row r="671" s="7" customFormat="1" ht="15" customHeight="1">
      <c r="J671" s="23"/>
    </row>
    <row r="672" s="7" customFormat="1" ht="15" customHeight="1">
      <c r="J672" s="23"/>
    </row>
    <row r="673" s="7" customFormat="1" ht="15" customHeight="1">
      <c r="J673" s="23"/>
    </row>
    <row r="674" s="7" customFormat="1" ht="15" customHeight="1">
      <c r="J674" s="23"/>
    </row>
    <row r="675" s="7" customFormat="1" ht="15" customHeight="1">
      <c r="J675" s="23"/>
    </row>
    <row r="676" s="7" customFormat="1" ht="15" customHeight="1">
      <c r="J676" s="23"/>
    </row>
    <row r="677" s="7" customFormat="1" ht="15" customHeight="1">
      <c r="J677" s="23"/>
    </row>
    <row r="678" s="7" customFormat="1" ht="15" customHeight="1">
      <c r="J678" s="23"/>
    </row>
    <row r="679" s="7" customFormat="1" ht="15" customHeight="1">
      <c r="J679" s="23"/>
    </row>
    <row r="680" s="7" customFormat="1" ht="15" customHeight="1">
      <c r="J680" s="23"/>
    </row>
    <row r="681" s="7" customFormat="1" ht="15" customHeight="1">
      <c r="J681" s="23"/>
    </row>
    <row r="682" s="7" customFormat="1" ht="15" customHeight="1">
      <c r="J682" s="23"/>
    </row>
    <row r="683" s="7" customFormat="1" ht="15" customHeight="1">
      <c r="J683" s="23"/>
    </row>
    <row r="684" s="7" customFormat="1" ht="15" customHeight="1">
      <c r="J684" s="23"/>
    </row>
    <row r="685" s="7" customFormat="1" ht="15" customHeight="1">
      <c r="J685" s="23"/>
    </row>
    <row r="686" s="7" customFormat="1" ht="15" customHeight="1">
      <c r="J686" s="23"/>
    </row>
    <row r="687" s="7" customFormat="1" ht="15" customHeight="1">
      <c r="J687" s="23"/>
    </row>
    <row r="688" s="7" customFormat="1" ht="15" customHeight="1">
      <c r="J688" s="23"/>
    </row>
    <row r="689" s="7" customFormat="1" ht="15" customHeight="1">
      <c r="J689" s="23"/>
    </row>
    <row r="690" s="7" customFormat="1" ht="15" customHeight="1">
      <c r="J690" s="23"/>
    </row>
    <row r="691" s="7" customFormat="1" ht="15" customHeight="1">
      <c r="J691" s="23"/>
    </row>
    <row r="692" s="7" customFormat="1" ht="15" customHeight="1">
      <c r="J692" s="23"/>
    </row>
    <row r="693" s="7" customFormat="1" ht="15" customHeight="1">
      <c r="J693" s="23"/>
    </row>
    <row r="694" s="7" customFormat="1" ht="15" customHeight="1">
      <c r="J694" s="23"/>
    </row>
    <row r="695" s="7" customFormat="1" ht="15" customHeight="1">
      <c r="J695" s="23"/>
    </row>
    <row r="696" s="7" customFormat="1" ht="15" customHeight="1">
      <c r="J696" s="23"/>
    </row>
    <row r="697" s="7" customFormat="1" ht="15" customHeight="1">
      <c r="J697" s="23"/>
    </row>
    <row r="698" s="7" customFormat="1" ht="15" customHeight="1">
      <c r="J698" s="23"/>
    </row>
    <row r="699" s="7" customFormat="1" ht="15" customHeight="1">
      <c r="J699" s="23"/>
    </row>
    <row r="700" s="7" customFormat="1" ht="15" customHeight="1">
      <c r="J700" s="23"/>
    </row>
    <row r="701" s="7" customFormat="1" ht="15" customHeight="1">
      <c r="J701" s="23"/>
    </row>
    <row r="702" s="7" customFormat="1" ht="15" customHeight="1">
      <c r="J702" s="23"/>
    </row>
    <row r="703" s="7" customFormat="1" ht="15" customHeight="1">
      <c r="J703" s="23"/>
    </row>
    <row r="704" s="7" customFormat="1" ht="15" customHeight="1">
      <c r="J704" s="23"/>
    </row>
    <row r="705" s="7" customFormat="1" ht="15" customHeight="1">
      <c r="J705" s="23"/>
    </row>
    <row r="706" s="7" customFormat="1" ht="15" customHeight="1">
      <c r="J706" s="23"/>
    </row>
    <row r="707" s="7" customFormat="1" ht="15" customHeight="1">
      <c r="J707" s="23"/>
    </row>
    <row r="708" s="7" customFormat="1" ht="15" customHeight="1">
      <c r="J708" s="23"/>
    </row>
    <row r="709" s="7" customFormat="1" ht="15" customHeight="1">
      <c r="J709" s="23"/>
    </row>
    <row r="710" s="7" customFormat="1" ht="15" customHeight="1">
      <c r="J710" s="23"/>
    </row>
    <row r="711" s="7" customFormat="1" ht="15" customHeight="1">
      <c r="J711" s="23"/>
    </row>
    <row r="712" s="7" customFormat="1" ht="15" customHeight="1">
      <c r="J712" s="23"/>
    </row>
    <row r="713" s="7" customFormat="1" ht="15" customHeight="1">
      <c r="J713" s="23"/>
    </row>
    <row r="714" s="7" customFormat="1" ht="15" customHeight="1">
      <c r="J714" s="23"/>
    </row>
    <row r="715" s="7" customFormat="1" ht="15" customHeight="1">
      <c r="J715" s="23"/>
    </row>
    <row r="716" s="7" customFormat="1" ht="15" customHeight="1">
      <c r="J716" s="23"/>
    </row>
    <row r="717" s="7" customFormat="1" ht="15" customHeight="1">
      <c r="J717" s="23"/>
    </row>
    <row r="718" s="7" customFormat="1" ht="15" customHeight="1">
      <c r="J718" s="23"/>
    </row>
    <row r="719" s="7" customFormat="1" ht="15" customHeight="1">
      <c r="J719" s="23"/>
    </row>
    <row r="720" s="7" customFormat="1" ht="15" customHeight="1">
      <c r="J720" s="23"/>
    </row>
    <row r="721" s="7" customFormat="1" ht="15" customHeight="1">
      <c r="J721" s="23"/>
    </row>
    <row r="722" s="7" customFormat="1" ht="15" customHeight="1">
      <c r="J722" s="23"/>
    </row>
    <row r="723" s="7" customFormat="1" ht="15" customHeight="1">
      <c r="J723" s="23"/>
    </row>
    <row r="724" s="7" customFormat="1" ht="15" customHeight="1">
      <c r="J724" s="23"/>
    </row>
    <row r="725" s="7" customFormat="1" ht="15" customHeight="1">
      <c r="J725" s="23"/>
    </row>
    <row r="726" s="7" customFormat="1" ht="15" customHeight="1">
      <c r="J726" s="23"/>
    </row>
    <row r="727" s="7" customFormat="1" ht="15" customHeight="1">
      <c r="J727" s="23"/>
    </row>
    <row r="728" s="7" customFormat="1" ht="15" customHeight="1">
      <c r="J728" s="23"/>
    </row>
    <row r="729" s="7" customFormat="1" ht="15" customHeight="1">
      <c r="J729" s="23"/>
    </row>
    <row r="730" s="7" customFormat="1" ht="15" customHeight="1">
      <c r="J730" s="23"/>
    </row>
    <row r="731" s="7" customFormat="1" ht="15" customHeight="1">
      <c r="J731" s="23"/>
    </row>
    <row r="732" s="7" customFormat="1" ht="15" customHeight="1">
      <c r="J732" s="23"/>
    </row>
    <row r="733" s="7" customFormat="1" ht="15" customHeight="1">
      <c r="J733" s="23"/>
    </row>
    <row r="734" s="7" customFormat="1" ht="15" customHeight="1">
      <c r="J734" s="23"/>
    </row>
    <row r="735" s="7" customFormat="1" ht="15" customHeight="1">
      <c r="J735" s="23"/>
    </row>
    <row r="736" s="7" customFormat="1" ht="15" customHeight="1">
      <c r="J736" s="23"/>
    </row>
    <row r="737" s="7" customFormat="1" ht="15" customHeight="1">
      <c r="J737" s="23"/>
    </row>
    <row r="738" s="7" customFormat="1" ht="15" customHeight="1">
      <c r="J738" s="23"/>
    </row>
    <row r="739" s="7" customFormat="1" ht="15" customHeight="1">
      <c r="J739" s="23"/>
    </row>
    <row r="740" s="7" customFormat="1" ht="15" customHeight="1">
      <c r="J740" s="23"/>
    </row>
    <row r="741" s="7" customFormat="1" ht="15" customHeight="1">
      <c r="J741" s="23"/>
    </row>
    <row r="742" s="7" customFormat="1" ht="15" customHeight="1">
      <c r="J742" s="23"/>
    </row>
    <row r="743" s="7" customFormat="1" ht="15" customHeight="1">
      <c r="J743" s="23"/>
    </row>
    <row r="744" s="7" customFormat="1" ht="15" customHeight="1">
      <c r="J744" s="23"/>
    </row>
    <row r="745" s="7" customFormat="1" ht="15" customHeight="1">
      <c r="J745" s="23"/>
    </row>
    <row r="746" s="7" customFormat="1" ht="15" customHeight="1">
      <c r="J746" s="23"/>
    </row>
    <row r="747" s="7" customFormat="1" ht="15" customHeight="1">
      <c r="J747" s="23"/>
    </row>
    <row r="748" s="7" customFormat="1" ht="15" customHeight="1">
      <c r="J748" s="23"/>
    </row>
    <row r="749" s="7" customFormat="1" ht="15" customHeight="1">
      <c r="J749" s="23"/>
    </row>
    <row r="750" s="7" customFormat="1" ht="15" customHeight="1">
      <c r="J750" s="23"/>
    </row>
    <row r="751" s="7" customFormat="1" ht="15" customHeight="1">
      <c r="J751" s="23"/>
    </row>
    <row r="752" s="7" customFormat="1" ht="15" customHeight="1">
      <c r="J752" s="23"/>
    </row>
    <row r="753" s="7" customFormat="1" ht="15" customHeight="1">
      <c r="J753" s="23"/>
    </row>
    <row r="754" s="7" customFormat="1" ht="15" customHeight="1">
      <c r="J754" s="23"/>
    </row>
    <row r="755" s="7" customFormat="1" ht="15" customHeight="1">
      <c r="J755" s="23"/>
    </row>
    <row r="756" s="7" customFormat="1" ht="15" customHeight="1">
      <c r="J756" s="23"/>
    </row>
    <row r="757" s="7" customFormat="1" ht="15" customHeight="1">
      <c r="J757" s="23"/>
    </row>
    <row r="758" s="7" customFormat="1" ht="15" customHeight="1">
      <c r="J758" s="23"/>
    </row>
    <row r="759" s="7" customFormat="1" ht="15" customHeight="1">
      <c r="J759" s="23"/>
    </row>
    <row r="760" s="7" customFormat="1" ht="15" customHeight="1">
      <c r="J760" s="23"/>
    </row>
    <row r="761" s="7" customFormat="1" ht="15" customHeight="1">
      <c r="J761" s="23"/>
    </row>
    <row r="762" s="7" customFormat="1" ht="15" customHeight="1">
      <c r="J762" s="23"/>
    </row>
    <row r="763" s="7" customFormat="1" ht="15" customHeight="1">
      <c r="J763" s="23"/>
    </row>
    <row r="764" s="7" customFormat="1" ht="15" customHeight="1">
      <c r="J764" s="23"/>
    </row>
    <row r="765" s="7" customFormat="1" ht="15" customHeight="1">
      <c r="J765" s="23"/>
    </row>
    <row r="766" s="7" customFormat="1" ht="15" customHeight="1">
      <c r="J766" s="23"/>
    </row>
    <row r="767" s="7" customFormat="1" ht="15" customHeight="1">
      <c r="J767" s="23"/>
    </row>
    <row r="768" s="7" customFormat="1" ht="15" customHeight="1">
      <c r="J768" s="23"/>
    </row>
    <row r="769" s="7" customFormat="1" ht="15" customHeight="1">
      <c r="J769" s="23"/>
    </row>
    <row r="770" s="7" customFormat="1" ht="15" customHeight="1">
      <c r="J770" s="23"/>
    </row>
    <row r="771" s="7" customFormat="1" ht="15" customHeight="1">
      <c r="J771" s="23"/>
    </row>
    <row r="772" s="7" customFormat="1" ht="15" customHeight="1">
      <c r="J772" s="23"/>
    </row>
    <row r="773" s="7" customFormat="1" ht="15" customHeight="1">
      <c r="J773" s="23"/>
    </row>
    <row r="774" s="7" customFormat="1" ht="15" customHeight="1">
      <c r="J774" s="23"/>
    </row>
    <row r="775" s="7" customFormat="1" ht="15" customHeight="1">
      <c r="J775" s="23"/>
    </row>
    <row r="776" s="7" customFormat="1" ht="15" customHeight="1">
      <c r="J776" s="23"/>
    </row>
    <row r="777" s="7" customFormat="1" ht="15" customHeight="1">
      <c r="J777" s="23"/>
    </row>
    <row r="778" s="7" customFormat="1" ht="15" customHeight="1">
      <c r="J778" s="23"/>
    </row>
    <row r="779" s="7" customFormat="1" ht="15" customHeight="1">
      <c r="J779" s="23"/>
    </row>
    <row r="780" s="7" customFormat="1" ht="15" customHeight="1">
      <c r="J780" s="23"/>
    </row>
    <row r="781" s="7" customFormat="1" ht="15" customHeight="1">
      <c r="J781" s="23"/>
    </row>
    <row r="782" s="7" customFormat="1" ht="15" customHeight="1">
      <c r="J782" s="23"/>
    </row>
    <row r="783" s="7" customFormat="1" ht="15" customHeight="1">
      <c r="J783" s="23"/>
    </row>
    <row r="784" s="7" customFormat="1" ht="15" customHeight="1">
      <c r="J784" s="23"/>
    </row>
    <row r="785" s="7" customFormat="1" ht="15" customHeight="1">
      <c r="J785" s="23"/>
    </row>
    <row r="786" s="7" customFormat="1" ht="15" customHeight="1">
      <c r="J786" s="23"/>
    </row>
    <row r="787" s="7" customFormat="1" ht="15" customHeight="1">
      <c r="J787" s="23"/>
    </row>
    <row r="788" s="7" customFormat="1" ht="15" customHeight="1">
      <c r="J788" s="23"/>
    </row>
    <row r="789" s="7" customFormat="1" ht="15" customHeight="1">
      <c r="J789" s="23"/>
    </row>
    <row r="790" s="7" customFormat="1" ht="15" customHeight="1">
      <c r="J790" s="23"/>
    </row>
    <row r="791" s="7" customFormat="1" ht="15" customHeight="1">
      <c r="J791" s="23"/>
    </row>
    <row r="792" s="7" customFormat="1" ht="15" customHeight="1">
      <c r="J792" s="23"/>
    </row>
    <row r="793" s="7" customFormat="1" ht="15" customHeight="1">
      <c r="J793" s="23"/>
    </row>
    <row r="794" s="7" customFormat="1" ht="15" customHeight="1">
      <c r="J794" s="23"/>
    </row>
    <row r="795" s="7" customFormat="1" ht="15" customHeight="1">
      <c r="J795" s="23"/>
    </row>
    <row r="796" s="7" customFormat="1" ht="15" customHeight="1">
      <c r="J796" s="23"/>
    </row>
    <row r="797" s="7" customFormat="1" ht="15" customHeight="1">
      <c r="J797" s="23"/>
    </row>
    <row r="798" s="7" customFormat="1" ht="15" customHeight="1">
      <c r="J798" s="23"/>
    </row>
    <row r="799" s="7" customFormat="1" ht="15" customHeight="1">
      <c r="J799" s="23"/>
    </row>
    <row r="800" s="7" customFormat="1" ht="15" customHeight="1">
      <c r="J800" s="23"/>
    </row>
    <row r="801" s="7" customFormat="1" ht="15" customHeight="1">
      <c r="J801" s="23"/>
    </row>
    <row r="802" s="7" customFormat="1" ht="15" customHeight="1">
      <c r="J802" s="23"/>
    </row>
    <row r="803" s="7" customFormat="1" ht="15" customHeight="1">
      <c r="J803" s="23"/>
    </row>
    <row r="804" s="7" customFormat="1" ht="15" customHeight="1">
      <c r="J804" s="23"/>
    </row>
    <row r="805" s="7" customFormat="1" ht="15" customHeight="1">
      <c r="J805" s="23"/>
    </row>
    <row r="806" s="7" customFormat="1" ht="15" customHeight="1">
      <c r="J806" s="23"/>
    </row>
    <row r="807" s="7" customFormat="1" ht="15" customHeight="1">
      <c r="J807" s="23"/>
    </row>
    <row r="808" s="7" customFormat="1" ht="15" customHeight="1">
      <c r="J808" s="23"/>
    </row>
    <row r="809" s="7" customFormat="1" ht="15" customHeight="1">
      <c r="J809" s="23"/>
    </row>
    <row r="810" s="7" customFormat="1" ht="15" customHeight="1">
      <c r="J810" s="23"/>
    </row>
    <row r="811" s="7" customFormat="1" ht="15" customHeight="1">
      <c r="J811" s="23"/>
    </row>
    <row r="812" s="7" customFormat="1" ht="15" customHeight="1">
      <c r="J812" s="23"/>
    </row>
    <row r="813" s="7" customFormat="1" ht="15" customHeight="1">
      <c r="J813" s="23"/>
    </row>
    <row r="814" s="7" customFormat="1" ht="15" customHeight="1">
      <c r="J814" s="23"/>
    </row>
    <row r="815" s="7" customFormat="1" ht="15" customHeight="1">
      <c r="J815" s="23"/>
    </row>
    <row r="816" s="7" customFormat="1" ht="15" customHeight="1">
      <c r="J816" s="23"/>
    </row>
    <row r="817" s="7" customFormat="1" ht="15" customHeight="1">
      <c r="J817" s="23"/>
    </row>
    <row r="818" s="7" customFormat="1" ht="15" customHeight="1">
      <c r="J818" s="23"/>
    </row>
    <row r="819" s="7" customFormat="1" ht="15" customHeight="1">
      <c r="J819" s="23"/>
    </row>
    <row r="820" s="7" customFormat="1" ht="15" customHeight="1">
      <c r="J820" s="23"/>
    </row>
    <row r="821" s="7" customFormat="1" ht="15" customHeight="1">
      <c r="J821" s="23"/>
    </row>
    <row r="822" s="7" customFormat="1" ht="15" customHeight="1">
      <c r="J822" s="23"/>
    </row>
    <row r="823" s="7" customFormat="1" ht="15" customHeight="1">
      <c r="J823" s="23"/>
    </row>
    <row r="824" s="7" customFormat="1" ht="15" customHeight="1">
      <c r="J824" s="23"/>
    </row>
    <row r="825" s="7" customFormat="1" ht="15" customHeight="1">
      <c r="J825" s="23"/>
    </row>
    <row r="826" s="7" customFormat="1" ht="15" customHeight="1">
      <c r="J826" s="23"/>
    </row>
    <row r="827" s="7" customFormat="1" ht="15" customHeight="1">
      <c r="J827" s="23"/>
    </row>
    <row r="828" s="7" customFormat="1" ht="15" customHeight="1">
      <c r="J828" s="23"/>
    </row>
    <row r="829" s="7" customFormat="1" ht="15" customHeight="1">
      <c r="J829" s="23"/>
    </row>
    <row r="830" s="7" customFormat="1" ht="15" customHeight="1">
      <c r="J830" s="23"/>
    </row>
    <row r="831" s="7" customFormat="1" ht="15" customHeight="1">
      <c r="J831" s="23"/>
    </row>
    <row r="832" s="7" customFormat="1" ht="15" customHeight="1">
      <c r="J832" s="23"/>
    </row>
    <row r="833" s="7" customFormat="1" ht="15" customHeight="1">
      <c r="J833" s="23"/>
    </row>
    <row r="834" s="7" customFormat="1" ht="15" customHeight="1">
      <c r="J834" s="23"/>
    </row>
    <row r="835" s="7" customFormat="1" ht="15" customHeight="1">
      <c r="J835" s="23"/>
    </row>
    <row r="836" s="7" customFormat="1" ht="15" customHeight="1">
      <c r="J836" s="23"/>
    </row>
    <row r="837" s="7" customFormat="1" ht="15" customHeight="1">
      <c r="J837" s="23"/>
    </row>
    <row r="838" s="7" customFormat="1" ht="15" customHeight="1">
      <c r="J838" s="23"/>
    </row>
    <row r="839" s="7" customFormat="1" ht="15" customHeight="1">
      <c r="J839" s="23"/>
    </row>
    <row r="840" s="7" customFormat="1" ht="15" customHeight="1">
      <c r="J840" s="23"/>
    </row>
    <row r="841" s="7" customFormat="1" ht="15" customHeight="1">
      <c r="J841" s="23"/>
    </row>
    <row r="842" s="7" customFormat="1" ht="15" customHeight="1">
      <c r="J842" s="23"/>
    </row>
    <row r="843" s="7" customFormat="1" ht="15" customHeight="1">
      <c r="J843" s="23"/>
    </row>
    <row r="844" s="7" customFormat="1" ht="15" customHeight="1">
      <c r="J844" s="23"/>
    </row>
    <row r="845" s="7" customFormat="1" ht="15" customHeight="1">
      <c r="J845" s="23"/>
    </row>
    <row r="846" s="7" customFormat="1" ht="15" customHeight="1">
      <c r="J846" s="23"/>
    </row>
    <row r="847" s="7" customFormat="1" ht="15" customHeight="1">
      <c r="J847" s="23"/>
    </row>
    <row r="848" s="7" customFormat="1" ht="15" customHeight="1">
      <c r="J848" s="23"/>
    </row>
    <row r="849" s="7" customFormat="1" ht="15" customHeight="1">
      <c r="J849" s="23"/>
    </row>
    <row r="850" s="7" customFormat="1" ht="15" customHeight="1">
      <c r="J850" s="23"/>
    </row>
    <row r="851" s="7" customFormat="1" ht="15" customHeight="1">
      <c r="J851" s="23"/>
    </row>
    <row r="852" s="7" customFormat="1" ht="15" customHeight="1">
      <c r="J852" s="23"/>
    </row>
    <row r="853" s="7" customFormat="1" ht="15" customHeight="1">
      <c r="J853" s="23"/>
    </row>
    <row r="854" s="7" customFormat="1" ht="15" customHeight="1">
      <c r="J854" s="23"/>
    </row>
    <row r="855" s="7" customFormat="1" ht="15" customHeight="1">
      <c r="J855" s="23"/>
    </row>
    <row r="856" s="7" customFormat="1" ht="15" customHeight="1">
      <c r="J856" s="23"/>
    </row>
    <row r="857" s="7" customFormat="1" ht="15" customHeight="1">
      <c r="J857" s="23"/>
    </row>
    <row r="858" s="7" customFormat="1" ht="15" customHeight="1">
      <c r="J858" s="23"/>
    </row>
    <row r="859" s="7" customFormat="1" ht="15" customHeight="1">
      <c r="J859" s="23"/>
    </row>
    <row r="860" s="7" customFormat="1" ht="15" customHeight="1">
      <c r="J860" s="23"/>
    </row>
    <row r="861" s="7" customFormat="1" ht="15" customHeight="1">
      <c r="J861" s="23"/>
    </row>
    <row r="862" s="7" customFormat="1" ht="15" customHeight="1">
      <c r="J862" s="23"/>
    </row>
    <row r="863" s="7" customFormat="1" ht="15" customHeight="1">
      <c r="J863" s="23"/>
    </row>
    <row r="864" s="7" customFormat="1" ht="15" customHeight="1">
      <c r="J864" s="23"/>
    </row>
    <row r="865" s="7" customFormat="1" ht="15" customHeight="1">
      <c r="J865" s="23"/>
    </row>
    <row r="866" s="7" customFormat="1" ht="15" customHeight="1">
      <c r="J866" s="23"/>
    </row>
    <row r="867" s="7" customFormat="1" ht="15" customHeight="1">
      <c r="J867" s="23"/>
    </row>
    <row r="868" s="7" customFormat="1" ht="15" customHeight="1">
      <c r="J868" s="23"/>
    </row>
    <row r="869" s="7" customFormat="1" ht="15" customHeight="1">
      <c r="J869" s="23"/>
    </row>
    <row r="870" s="7" customFormat="1" ht="15" customHeight="1">
      <c r="J870" s="23"/>
    </row>
    <row r="871" s="7" customFormat="1" ht="15" customHeight="1">
      <c r="J871" s="23"/>
    </row>
    <row r="872" s="7" customFormat="1" ht="15" customHeight="1">
      <c r="J872" s="23"/>
    </row>
    <row r="873" s="7" customFormat="1" ht="15" customHeight="1">
      <c r="J873" s="23"/>
    </row>
    <row r="874" s="7" customFormat="1" ht="15" customHeight="1">
      <c r="J874" s="23"/>
    </row>
    <row r="875" s="7" customFormat="1" ht="15" customHeight="1">
      <c r="J875" s="23"/>
    </row>
    <row r="876" s="7" customFormat="1" ht="15" customHeight="1">
      <c r="J876" s="23"/>
    </row>
    <row r="877" s="7" customFormat="1" ht="15" customHeight="1">
      <c r="J877" s="23"/>
    </row>
    <row r="878" s="7" customFormat="1" ht="15" customHeight="1">
      <c r="J878" s="23"/>
    </row>
    <row r="879" s="7" customFormat="1" ht="15" customHeight="1">
      <c r="J879" s="23"/>
    </row>
    <row r="880" s="7" customFormat="1" ht="15" customHeight="1">
      <c r="J880" s="23"/>
    </row>
    <row r="881" s="7" customFormat="1" ht="15" customHeight="1">
      <c r="J881" s="23"/>
    </row>
    <row r="882" s="7" customFormat="1" ht="15" customHeight="1">
      <c r="J882" s="23"/>
    </row>
    <row r="883" s="7" customFormat="1" ht="15" customHeight="1">
      <c r="J883" s="23"/>
    </row>
    <row r="884" s="7" customFormat="1" ht="15" customHeight="1">
      <c r="J884" s="23"/>
    </row>
    <row r="885" s="7" customFormat="1" ht="15" customHeight="1">
      <c r="J885" s="23"/>
    </row>
    <row r="886" s="7" customFormat="1" ht="15" customHeight="1">
      <c r="J886" s="23"/>
    </row>
    <row r="887" s="7" customFormat="1" ht="15" customHeight="1">
      <c r="J887" s="23"/>
    </row>
    <row r="888" s="7" customFormat="1" ht="15" customHeight="1">
      <c r="J888" s="23"/>
    </row>
    <row r="889" s="7" customFormat="1" ht="15" customHeight="1">
      <c r="J889" s="23"/>
    </row>
    <row r="890" s="7" customFormat="1" ht="15" customHeight="1">
      <c r="J890" s="23"/>
    </row>
    <row r="891" s="7" customFormat="1" ht="15" customHeight="1">
      <c r="J891" s="23"/>
    </row>
    <row r="892" s="7" customFormat="1" ht="15" customHeight="1">
      <c r="J892" s="23"/>
    </row>
    <row r="893" s="7" customFormat="1" ht="15" customHeight="1">
      <c r="J893" s="23"/>
    </row>
    <row r="894" s="7" customFormat="1" ht="15" customHeight="1">
      <c r="J894" s="23"/>
    </row>
    <row r="895" s="7" customFormat="1" ht="15" customHeight="1">
      <c r="J895" s="23"/>
    </row>
    <row r="896" s="7" customFormat="1" ht="15" customHeight="1">
      <c r="J896" s="23"/>
    </row>
    <row r="897" s="7" customFormat="1" ht="15" customHeight="1">
      <c r="J897" s="23"/>
    </row>
    <row r="898" s="7" customFormat="1" ht="15" customHeight="1">
      <c r="J898" s="23"/>
    </row>
    <row r="899" s="7" customFormat="1" ht="15" customHeight="1">
      <c r="J899" s="23"/>
    </row>
    <row r="900" s="7" customFormat="1" ht="15" customHeight="1">
      <c r="J900" s="23"/>
    </row>
    <row r="901" s="7" customFormat="1" ht="15" customHeight="1">
      <c r="J901" s="23"/>
    </row>
    <row r="902" s="7" customFormat="1" ht="15" customHeight="1">
      <c r="J902" s="23"/>
    </row>
    <row r="903" s="7" customFormat="1" ht="15" customHeight="1">
      <c r="J903" s="23"/>
    </row>
    <row r="904" s="7" customFormat="1" ht="15" customHeight="1">
      <c r="J904" s="23"/>
    </row>
    <row r="905" s="7" customFormat="1" ht="15" customHeight="1">
      <c r="J905" s="23"/>
    </row>
    <row r="906" s="7" customFormat="1" ht="15" customHeight="1">
      <c r="J906" s="23"/>
    </row>
    <row r="907" s="7" customFormat="1" ht="15" customHeight="1">
      <c r="J907" s="23"/>
    </row>
    <row r="908" s="7" customFormat="1" ht="15" customHeight="1">
      <c r="J908" s="23"/>
    </row>
    <row r="909" s="7" customFormat="1" ht="15" customHeight="1">
      <c r="J909" s="23"/>
    </row>
    <row r="910" s="7" customFormat="1" ht="15" customHeight="1">
      <c r="J910" s="23"/>
    </row>
    <row r="911" s="7" customFormat="1" ht="15" customHeight="1">
      <c r="J911" s="23"/>
    </row>
    <row r="912" s="7" customFormat="1" ht="15" customHeight="1">
      <c r="J912" s="23"/>
    </row>
    <row r="913" s="7" customFormat="1" ht="15" customHeight="1">
      <c r="J913" s="23"/>
    </row>
    <row r="914" s="7" customFormat="1" ht="15" customHeight="1">
      <c r="J914" s="23"/>
    </row>
    <row r="915" s="7" customFormat="1" ht="15" customHeight="1">
      <c r="J915" s="23"/>
    </row>
    <row r="916" s="7" customFormat="1" ht="15" customHeight="1">
      <c r="J916" s="23"/>
    </row>
    <row r="917" s="7" customFormat="1" ht="15" customHeight="1">
      <c r="J917" s="23"/>
    </row>
    <row r="918" s="7" customFormat="1" ht="15" customHeight="1">
      <c r="J918" s="23"/>
    </row>
    <row r="919" s="7" customFormat="1" ht="15" customHeight="1">
      <c r="J919" s="23"/>
    </row>
    <row r="920" s="7" customFormat="1" ht="15" customHeight="1">
      <c r="J920" s="23"/>
    </row>
    <row r="921" s="7" customFormat="1" ht="15" customHeight="1">
      <c r="J921" s="23"/>
    </row>
    <row r="922" s="7" customFormat="1" ht="15" customHeight="1">
      <c r="J922" s="23"/>
    </row>
    <row r="923" s="7" customFormat="1" ht="15" customHeight="1">
      <c r="J923" s="23"/>
    </row>
    <row r="924" s="7" customFormat="1" ht="15" customHeight="1">
      <c r="J924" s="23"/>
    </row>
    <row r="925" s="7" customFormat="1" ht="15" customHeight="1">
      <c r="J925" s="23"/>
    </row>
    <row r="926" s="7" customFormat="1" ht="15" customHeight="1">
      <c r="J926" s="23"/>
    </row>
    <row r="927" s="7" customFormat="1" ht="15" customHeight="1">
      <c r="J927" s="23"/>
    </row>
    <row r="928" s="7" customFormat="1" ht="15" customHeight="1">
      <c r="J928" s="23"/>
    </row>
    <row r="929" s="7" customFormat="1" ht="15" customHeight="1">
      <c r="J929" s="23"/>
    </row>
    <row r="930" s="7" customFormat="1" ht="15" customHeight="1">
      <c r="J930" s="23"/>
    </row>
    <row r="931" s="7" customFormat="1" ht="15" customHeight="1">
      <c r="J931" s="23"/>
    </row>
    <row r="932" s="7" customFormat="1" ht="15" customHeight="1">
      <c r="J932" s="23"/>
    </row>
    <row r="933" s="7" customFormat="1" ht="15" customHeight="1">
      <c r="J933" s="23"/>
    </row>
    <row r="934" s="7" customFormat="1" ht="15" customHeight="1">
      <c r="J934" s="23"/>
    </row>
    <row r="935" s="7" customFormat="1" ht="15" customHeight="1">
      <c r="J935" s="23"/>
    </row>
    <row r="936" s="7" customFormat="1" ht="15" customHeight="1">
      <c r="J936" s="23"/>
    </row>
    <row r="937" s="7" customFormat="1" ht="15" customHeight="1">
      <c r="J937" s="23"/>
    </row>
    <row r="938" s="7" customFormat="1" ht="15" customHeight="1">
      <c r="J938" s="23"/>
    </row>
    <row r="939" s="7" customFormat="1" ht="15" customHeight="1">
      <c r="J939" s="23"/>
    </row>
    <row r="940" s="7" customFormat="1" ht="15" customHeight="1">
      <c r="J940" s="23"/>
    </row>
    <row r="941" s="7" customFormat="1" ht="15" customHeight="1">
      <c r="J941" s="23"/>
    </row>
    <row r="942" s="7" customFormat="1" ht="15" customHeight="1">
      <c r="J942" s="23"/>
    </row>
    <row r="943" s="7" customFormat="1" ht="15" customHeight="1">
      <c r="J943" s="23"/>
    </row>
    <row r="944" s="7" customFormat="1" ht="15" customHeight="1">
      <c r="J944" s="23"/>
    </row>
    <row r="945" s="7" customFormat="1" ht="15" customHeight="1">
      <c r="J945" s="23"/>
    </row>
    <row r="946" s="7" customFormat="1" ht="15" customHeight="1">
      <c r="J946" s="23"/>
    </row>
    <row r="947" s="7" customFormat="1" ht="15" customHeight="1">
      <c r="J947" s="23"/>
    </row>
    <row r="948" s="7" customFormat="1" ht="15" customHeight="1">
      <c r="J948" s="23"/>
    </row>
    <row r="949" s="7" customFormat="1" ht="15" customHeight="1">
      <c r="J949" s="23"/>
    </row>
    <row r="950" s="7" customFormat="1" ht="15" customHeight="1">
      <c r="J950" s="23"/>
    </row>
    <row r="951" s="7" customFormat="1" ht="15" customHeight="1">
      <c r="J951" s="23"/>
    </row>
    <row r="952" s="7" customFormat="1" ht="15" customHeight="1">
      <c r="J952" s="23"/>
    </row>
    <row r="953" s="7" customFormat="1" ht="15" customHeight="1">
      <c r="J953" s="23"/>
    </row>
    <row r="954" s="7" customFormat="1" ht="15" customHeight="1">
      <c r="J954" s="23"/>
    </row>
    <row r="955" s="7" customFormat="1" ht="15" customHeight="1">
      <c r="J955" s="23"/>
    </row>
    <row r="956" s="7" customFormat="1" ht="15" customHeight="1">
      <c r="J956" s="23"/>
    </row>
    <row r="957" s="7" customFormat="1" ht="15" customHeight="1">
      <c r="J957" s="23"/>
    </row>
    <row r="958" s="7" customFormat="1" ht="15" customHeight="1">
      <c r="J958" s="23"/>
    </row>
    <row r="959" s="7" customFormat="1" ht="15" customHeight="1">
      <c r="J959" s="23"/>
    </row>
    <row r="960" s="7" customFormat="1" ht="15" customHeight="1">
      <c r="J960" s="23"/>
    </row>
    <row r="961" s="7" customFormat="1" ht="15" customHeight="1">
      <c r="J961" s="23"/>
    </row>
    <row r="962" s="7" customFormat="1" ht="15" customHeight="1">
      <c r="J962" s="23"/>
    </row>
    <row r="963" s="7" customFormat="1" ht="15" customHeight="1">
      <c r="J963" s="23"/>
    </row>
    <row r="964" s="7" customFormat="1" ht="15" customHeight="1">
      <c r="J964" s="23"/>
    </row>
    <row r="965" s="7" customFormat="1" ht="15" customHeight="1">
      <c r="J965" s="23"/>
    </row>
    <row r="966" s="7" customFormat="1" ht="15" customHeight="1">
      <c r="J966" s="23"/>
    </row>
    <row r="967" s="7" customFormat="1" ht="15" customHeight="1">
      <c r="J967" s="23"/>
    </row>
    <row r="968" s="7" customFormat="1" ht="15" customHeight="1">
      <c r="J968" s="23"/>
    </row>
    <row r="969" s="7" customFormat="1" ht="15" customHeight="1">
      <c r="J969" s="23"/>
    </row>
    <row r="970" s="7" customFormat="1" ht="15" customHeight="1">
      <c r="J970" s="23"/>
    </row>
    <row r="971" s="7" customFormat="1" ht="15" customHeight="1">
      <c r="J971" s="23"/>
    </row>
    <row r="972" s="7" customFormat="1" ht="15" customHeight="1">
      <c r="J972" s="23"/>
    </row>
    <row r="973" s="7" customFormat="1" ht="15" customHeight="1">
      <c r="J973" s="23"/>
    </row>
    <row r="974" s="7" customFormat="1" ht="15" customHeight="1">
      <c r="J974" s="23"/>
    </row>
    <row r="975" s="7" customFormat="1" ht="15" customHeight="1">
      <c r="J975" s="23"/>
    </row>
    <row r="976" s="7" customFormat="1" ht="15" customHeight="1">
      <c r="J976" s="23"/>
    </row>
    <row r="977" s="7" customFormat="1" ht="15" customHeight="1">
      <c r="J977" s="23"/>
    </row>
    <row r="978" s="7" customFormat="1" ht="15" customHeight="1">
      <c r="J978" s="23"/>
    </row>
    <row r="979" s="7" customFormat="1" ht="15" customHeight="1">
      <c r="J979" s="23"/>
    </row>
    <row r="980" s="7" customFormat="1" ht="15" customHeight="1">
      <c r="J980" s="23"/>
    </row>
    <row r="981" s="7" customFormat="1" ht="15" customHeight="1">
      <c r="J981" s="23"/>
    </row>
    <row r="982" s="7" customFormat="1" ht="15" customHeight="1">
      <c r="J982" s="23"/>
    </row>
    <row r="983" s="7" customFormat="1" ht="15" customHeight="1">
      <c r="J983" s="23"/>
    </row>
    <row r="984" s="7" customFormat="1" ht="15" customHeight="1">
      <c r="J984" s="23"/>
    </row>
    <row r="985" s="7" customFormat="1" ht="15" customHeight="1">
      <c r="J985" s="23"/>
    </row>
    <row r="986" s="7" customFormat="1" ht="15" customHeight="1">
      <c r="J986" s="23"/>
    </row>
    <row r="987" s="7" customFormat="1" ht="15" customHeight="1">
      <c r="J987" s="23"/>
    </row>
    <row r="988" s="7" customFormat="1" ht="15" customHeight="1">
      <c r="J988" s="23"/>
    </row>
    <row r="989" s="7" customFormat="1" ht="15" customHeight="1">
      <c r="J989" s="23"/>
    </row>
    <row r="990" s="7" customFormat="1" ht="15" customHeight="1">
      <c r="J990" s="23"/>
    </row>
    <row r="991" s="7" customFormat="1" ht="15" customHeight="1">
      <c r="J991" s="23"/>
    </row>
    <row r="992" s="7" customFormat="1" ht="15" customHeight="1">
      <c r="J992" s="23"/>
    </row>
    <row r="993" s="7" customFormat="1" ht="15" customHeight="1">
      <c r="J993" s="23"/>
    </row>
    <row r="994" s="7" customFormat="1" ht="15" customHeight="1">
      <c r="J994" s="23"/>
    </row>
    <row r="995" s="7" customFormat="1" ht="15" customHeight="1">
      <c r="J995" s="23"/>
    </row>
    <row r="996" s="7" customFormat="1" ht="15" customHeight="1">
      <c r="J996" s="23"/>
    </row>
    <row r="997" s="7" customFormat="1" ht="15" customHeight="1">
      <c r="J997" s="23"/>
    </row>
    <row r="998" s="7" customFormat="1" ht="15" customHeight="1">
      <c r="J998" s="23"/>
    </row>
    <row r="999" s="7" customFormat="1" ht="15" customHeight="1">
      <c r="J999" s="23"/>
    </row>
    <row r="1000" s="7" customFormat="1" ht="15" customHeight="1">
      <c r="J1000" s="23"/>
    </row>
    <row r="1001" s="7" customFormat="1" ht="15" customHeight="1">
      <c r="J1001" s="23"/>
    </row>
    <row r="1002" s="7" customFormat="1" ht="15" customHeight="1">
      <c r="J1002" s="23"/>
    </row>
    <row r="1003" s="7" customFormat="1" ht="15" customHeight="1">
      <c r="J1003" s="23"/>
    </row>
    <row r="1004" s="7" customFormat="1" ht="15" customHeight="1">
      <c r="J1004" s="23"/>
    </row>
    <row r="1005" s="7" customFormat="1" ht="15" customHeight="1">
      <c r="J1005" s="23"/>
    </row>
    <row r="1006" s="7" customFormat="1" ht="15" customHeight="1">
      <c r="J1006" s="23"/>
    </row>
    <row r="1007" s="7" customFormat="1" ht="15" customHeight="1">
      <c r="J1007" s="23"/>
    </row>
    <row r="1008" s="7" customFormat="1" ht="15" customHeight="1">
      <c r="J1008" s="23"/>
    </row>
    <row r="1009" s="7" customFormat="1" ht="15" customHeight="1">
      <c r="J1009" s="23"/>
    </row>
    <row r="1010" s="7" customFormat="1" ht="15" customHeight="1">
      <c r="J1010" s="23"/>
    </row>
    <row r="1011" s="7" customFormat="1" ht="15" customHeight="1">
      <c r="J1011" s="23"/>
    </row>
    <row r="1012" s="7" customFormat="1" ht="15" customHeight="1">
      <c r="J1012" s="23"/>
    </row>
    <row r="1013" s="7" customFormat="1" ht="15" customHeight="1">
      <c r="J1013" s="23"/>
    </row>
    <row r="1014" s="7" customFormat="1" ht="15" customHeight="1">
      <c r="J1014" s="23"/>
    </row>
    <row r="1015" s="7" customFormat="1" ht="15" customHeight="1">
      <c r="J1015" s="23"/>
    </row>
    <row r="1016" s="7" customFormat="1" ht="15" customHeight="1">
      <c r="J1016" s="23"/>
    </row>
    <row r="1017" s="7" customFormat="1" ht="15" customHeight="1">
      <c r="J1017" s="23"/>
    </row>
    <row r="1018" s="7" customFormat="1" ht="15" customHeight="1">
      <c r="J1018" s="23"/>
    </row>
    <row r="1019" s="7" customFormat="1" ht="15" customHeight="1">
      <c r="J1019" s="23"/>
    </row>
    <row r="1020" s="7" customFormat="1" ht="15" customHeight="1">
      <c r="J1020" s="23"/>
    </row>
    <row r="1021" s="7" customFormat="1" ht="15" customHeight="1">
      <c r="J1021" s="23"/>
    </row>
    <row r="1022" s="7" customFormat="1" ht="15" customHeight="1">
      <c r="J1022" s="23"/>
    </row>
    <row r="1023" s="7" customFormat="1" ht="15" customHeight="1">
      <c r="J1023" s="23"/>
    </row>
    <row r="1024" s="7" customFormat="1" ht="15" customHeight="1">
      <c r="J1024" s="23"/>
    </row>
    <row r="1025" s="7" customFormat="1" ht="15" customHeight="1">
      <c r="J1025" s="23"/>
    </row>
    <row r="1026" s="7" customFormat="1" ht="15" customHeight="1">
      <c r="J1026" s="23"/>
    </row>
    <row r="1027" s="7" customFormat="1" ht="15" customHeight="1">
      <c r="J1027" s="23"/>
    </row>
    <row r="1028" s="7" customFormat="1" ht="15" customHeight="1">
      <c r="J1028" s="23"/>
    </row>
    <row r="1029" s="7" customFormat="1" ht="15" customHeight="1">
      <c r="J1029" s="23"/>
    </row>
    <row r="1030" s="7" customFormat="1" ht="15" customHeight="1">
      <c r="J1030" s="23"/>
    </row>
    <row r="1031" s="7" customFormat="1" ht="15" customHeight="1">
      <c r="J1031" s="23"/>
    </row>
    <row r="1032" s="7" customFormat="1" ht="15" customHeight="1">
      <c r="J1032" s="23"/>
    </row>
    <row r="1033" s="7" customFormat="1" ht="15" customHeight="1">
      <c r="J1033" s="23"/>
    </row>
    <row r="1034" s="7" customFormat="1" ht="15" customHeight="1">
      <c r="J1034" s="23"/>
    </row>
    <row r="1035" s="7" customFormat="1" ht="15" customHeight="1">
      <c r="J1035" s="23"/>
    </row>
    <row r="1036" s="7" customFormat="1" ht="15" customHeight="1">
      <c r="J1036" s="23"/>
    </row>
    <row r="1037" s="7" customFormat="1" ht="15" customHeight="1">
      <c r="J1037" s="23"/>
    </row>
    <row r="1038" s="7" customFormat="1" ht="15" customHeight="1">
      <c r="J1038" s="23"/>
    </row>
    <row r="1039" s="7" customFormat="1" ht="15" customHeight="1">
      <c r="J1039" s="23"/>
    </row>
    <row r="1040" s="7" customFormat="1" ht="15" customHeight="1">
      <c r="J1040" s="23"/>
    </row>
    <row r="1041" s="7" customFormat="1" ht="15" customHeight="1">
      <c r="J1041" s="23"/>
    </row>
    <row r="1042" s="7" customFormat="1" ht="15" customHeight="1">
      <c r="J1042" s="23"/>
    </row>
    <row r="1043" s="7" customFormat="1" ht="15" customHeight="1">
      <c r="J1043" s="23"/>
    </row>
    <row r="1044" s="7" customFormat="1" ht="15" customHeight="1">
      <c r="J1044" s="23"/>
    </row>
    <row r="1045" s="7" customFormat="1" ht="15" customHeight="1">
      <c r="J1045" s="23"/>
    </row>
    <row r="1046" s="7" customFormat="1" ht="15" customHeight="1">
      <c r="J1046" s="23"/>
    </row>
    <row r="1047" s="7" customFormat="1" ht="15" customHeight="1">
      <c r="J1047" s="23"/>
    </row>
    <row r="1048" s="7" customFormat="1" ht="15" customHeight="1">
      <c r="J1048" s="23"/>
    </row>
    <row r="1049" s="7" customFormat="1" ht="15" customHeight="1">
      <c r="J1049" s="23"/>
    </row>
    <row r="1050" s="7" customFormat="1" ht="15" customHeight="1">
      <c r="J1050" s="23"/>
    </row>
    <row r="1051" s="7" customFormat="1" ht="15" customHeight="1">
      <c r="J1051" s="23"/>
    </row>
    <row r="1052" s="7" customFormat="1" ht="15" customHeight="1">
      <c r="J1052" s="23"/>
    </row>
    <row r="1053" s="7" customFormat="1" ht="15" customHeight="1">
      <c r="J1053" s="23"/>
    </row>
    <row r="1054" s="7" customFormat="1" ht="15" customHeight="1">
      <c r="J1054" s="23"/>
    </row>
    <row r="1055" s="7" customFormat="1" ht="15" customHeight="1">
      <c r="J1055" s="23"/>
    </row>
    <row r="1056" s="7" customFormat="1" ht="15" customHeight="1">
      <c r="J1056" s="23"/>
    </row>
    <row r="1057" s="7" customFormat="1" ht="15" customHeight="1">
      <c r="J1057" s="23"/>
    </row>
    <row r="1058" s="7" customFormat="1" ht="15" customHeight="1">
      <c r="J1058" s="23"/>
    </row>
    <row r="1059" s="7" customFormat="1" ht="15" customHeight="1">
      <c r="J1059" s="23"/>
    </row>
    <row r="1060" s="7" customFormat="1" ht="15" customHeight="1">
      <c r="J1060" s="23"/>
    </row>
    <row r="1061" s="7" customFormat="1" ht="15" customHeight="1">
      <c r="J1061" s="23"/>
    </row>
    <row r="1062" s="7" customFormat="1" ht="15" customHeight="1">
      <c r="J1062" s="23"/>
    </row>
    <row r="1063" s="7" customFormat="1" ht="15" customHeight="1">
      <c r="J1063" s="23"/>
    </row>
    <row r="1064" s="7" customFormat="1" ht="15" customHeight="1">
      <c r="J1064" s="23"/>
    </row>
    <row r="1065" s="7" customFormat="1" ht="15" customHeight="1">
      <c r="J1065" s="23"/>
    </row>
    <row r="1066" s="7" customFormat="1" ht="15" customHeight="1">
      <c r="J1066" s="23"/>
    </row>
    <row r="1067" s="7" customFormat="1" ht="15" customHeight="1">
      <c r="J1067" s="23"/>
    </row>
    <row r="1068" s="7" customFormat="1" ht="15" customHeight="1">
      <c r="J1068" s="23"/>
    </row>
    <row r="1069" s="7" customFormat="1" ht="15" customHeight="1">
      <c r="J1069" s="23"/>
    </row>
    <row r="1070" s="7" customFormat="1" ht="15" customHeight="1">
      <c r="J1070" s="23"/>
    </row>
    <row r="1071" s="7" customFormat="1" ht="15" customHeight="1">
      <c r="J1071" s="23"/>
    </row>
    <row r="1072" s="7" customFormat="1" ht="15" customHeight="1">
      <c r="J1072" s="23"/>
    </row>
    <row r="1073" s="7" customFormat="1" ht="15" customHeight="1">
      <c r="J1073" s="23"/>
    </row>
    <row r="1074" s="7" customFormat="1" ht="15" customHeight="1">
      <c r="J1074" s="23"/>
    </row>
    <row r="1075" s="7" customFormat="1" ht="15" customHeight="1">
      <c r="J1075" s="23"/>
    </row>
    <row r="1076" s="7" customFormat="1" ht="15" customHeight="1">
      <c r="J1076" s="23"/>
    </row>
    <row r="1077" s="7" customFormat="1" ht="15" customHeight="1">
      <c r="J1077" s="23"/>
    </row>
    <row r="1078" s="7" customFormat="1" ht="15" customHeight="1">
      <c r="J1078" s="23"/>
    </row>
    <row r="1079" s="7" customFormat="1" ht="15" customHeight="1">
      <c r="J1079" s="23"/>
    </row>
    <row r="1080" s="7" customFormat="1" ht="15" customHeight="1">
      <c r="J1080" s="23"/>
    </row>
    <row r="1081" s="7" customFormat="1" ht="15" customHeight="1">
      <c r="J1081" s="23"/>
    </row>
    <row r="1082" s="7" customFormat="1" ht="15" customHeight="1">
      <c r="J1082" s="23"/>
    </row>
    <row r="1083" s="7" customFormat="1" ht="15" customHeight="1">
      <c r="J1083" s="23"/>
    </row>
    <row r="1084" s="7" customFormat="1" ht="15" customHeight="1">
      <c r="J1084" s="23"/>
    </row>
    <row r="1085" s="7" customFormat="1" ht="15" customHeight="1">
      <c r="J1085" s="23"/>
    </row>
    <row r="1086" s="7" customFormat="1" ht="15" customHeight="1">
      <c r="J1086" s="23"/>
    </row>
    <row r="1087" s="7" customFormat="1" ht="15" customHeight="1">
      <c r="J1087" s="23"/>
    </row>
    <row r="1088" s="7" customFormat="1" ht="15" customHeight="1">
      <c r="J1088" s="23"/>
    </row>
    <row r="1089" s="7" customFormat="1" ht="15" customHeight="1">
      <c r="J1089" s="23"/>
    </row>
    <row r="1090" s="7" customFormat="1" ht="15" customHeight="1">
      <c r="J1090" s="23"/>
    </row>
    <row r="1091" s="7" customFormat="1" ht="15" customHeight="1">
      <c r="J1091" s="23"/>
    </row>
    <row r="1092" s="7" customFormat="1" ht="15" customHeight="1">
      <c r="J1092" s="23"/>
    </row>
    <row r="1093" s="7" customFormat="1" ht="15" customHeight="1">
      <c r="J1093" s="23"/>
    </row>
    <row r="1094" s="7" customFormat="1" ht="15" customHeight="1">
      <c r="J1094" s="23"/>
    </row>
    <row r="1095" s="7" customFormat="1" ht="15" customHeight="1">
      <c r="J1095" s="23"/>
    </row>
    <row r="1096" s="7" customFormat="1" ht="15" customHeight="1">
      <c r="J1096" s="23"/>
    </row>
    <row r="1097" s="7" customFormat="1" ht="15" customHeight="1">
      <c r="J1097" s="23"/>
    </row>
    <row r="1098" s="7" customFormat="1" ht="15" customHeight="1">
      <c r="J1098" s="23"/>
    </row>
    <row r="1099" s="7" customFormat="1" ht="15" customHeight="1">
      <c r="J1099" s="23"/>
    </row>
    <row r="1100" s="7" customFormat="1" ht="15" customHeight="1">
      <c r="J1100" s="23"/>
    </row>
    <row r="1101" s="7" customFormat="1" ht="15" customHeight="1">
      <c r="J1101" s="23"/>
    </row>
    <row r="1102" s="7" customFormat="1" ht="15" customHeight="1">
      <c r="J1102" s="23"/>
    </row>
    <row r="1103" s="7" customFormat="1" ht="15" customHeight="1">
      <c r="J1103" s="23"/>
    </row>
    <row r="1104" s="7" customFormat="1" ht="15" customHeight="1">
      <c r="J1104" s="23"/>
    </row>
    <row r="1105" s="7" customFormat="1" ht="15" customHeight="1">
      <c r="J1105" s="23"/>
    </row>
    <row r="1106" s="7" customFormat="1" ht="15" customHeight="1">
      <c r="J1106" s="23"/>
    </row>
    <row r="1107" s="7" customFormat="1" ht="15" customHeight="1">
      <c r="J1107" s="23"/>
    </row>
    <row r="1108" s="7" customFormat="1" ht="15" customHeight="1">
      <c r="J1108" s="23"/>
    </row>
    <row r="1109" s="7" customFormat="1" ht="15" customHeight="1">
      <c r="J1109" s="23"/>
    </row>
    <row r="1110" s="7" customFormat="1" ht="15" customHeight="1">
      <c r="J1110" s="23"/>
    </row>
    <row r="1111" s="7" customFormat="1" ht="15" customHeight="1">
      <c r="J1111" s="23"/>
    </row>
    <row r="1112" s="7" customFormat="1" ht="15" customHeight="1">
      <c r="J1112" s="23"/>
    </row>
    <row r="1113" s="7" customFormat="1" ht="15" customHeight="1">
      <c r="J1113" s="23"/>
    </row>
    <row r="1114" s="7" customFormat="1" ht="15" customHeight="1">
      <c r="J1114" s="23"/>
    </row>
    <row r="1115" s="7" customFormat="1" ht="15" customHeight="1">
      <c r="J1115" s="23"/>
    </row>
    <row r="1116" s="7" customFormat="1" ht="15" customHeight="1">
      <c r="J1116" s="23"/>
    </row>
    <row r="1117" s="7" customFormat="1" ht="15" customHeight="1">
      <c r="J1117" s="23"/>
    </row>
    <row r="1118" s="7" customFormat="1" ht="15" customHeight="1">
      <c r="J1118" s="23"/>
    </row>
    <row r="1119" s="7" customFormat="1" ht="15" customHeight="1">
      <c r="J1119" s="23"/>
    </row>
    <row r="1120" s="7" customFormat="1" ht="15" customHeight="1">
      <c r="J1120" s="23"/>
    </row>
    <row r="1121" s="7" customFormat="1" ht="15" customHeight="1">
      <c r="J1121" s="23"/>
    </row>
    <row r="1122" s="7" customFormat="1" ht="15" customHeight="1">
      <c r="J1122" s="23"/>
    </row>
    <row r="1123" s="7" customFormat="1" ht="15" customHeight="1">
      <c r="J1123" s="23"/>
    </row>
    <row r="1124" s="7" customFormat="1" ht="15" customHeight="1">
      <c r="J1124" s="23"/>
    </row>
    <row r="1125" s="7" customFormat="1" ht="15" customHeight="1">
      <c r="J1125" s="23"/>
    </row>
    <row r="1126" s="7" customFormat="1" ht="15" customHeight="1">
      <c r="J1126" s="23"/>
    </row>
    <row r="1127" s="7" customFormat="1" ht="15" customHeight="1">
      <c r="J1127" s="23"/>
    </row>
    <row r="1128" s="7" customFormat="1" ht="15" customHeight="1">
      <c r="J1128" s="23"/>
    </row>
    <row r="1129" s="7" customFormat="1" ht="15" customHeight="1">
      <c r="J1129" s="23"/>
    </row>
    <row r="1130" s="7" customFormat="1" ht="15" customHeight="1">
      <c r="J1130" s="23"/>
    </row>
    <row r="1131" s="7" customFormat="1" ht="15" customHeight="1">
      <c r="J1131" s="23"/>
    </row>
    <row r="1132" s="7" customFormat="1" ht="15" customHeight="1">
      <c r="J1132" s="23"/>
    </row>
    <row r="1133" s="7" customFormat="1" ht="15" customHeight="1">
      <c r="J1133" s="23"/>
    </row>
    <row r="1134" s="7" customFormat="1" ht="15" customHeight="1">
      <c r="J1134" s="23"/>
    </row>
    <row r="1135" s="7" customFormat="1" ht="15" customHeight="1">
      <c r="J1135" s="23"/>
    </row>
    <row r="1136" s="7" customFormat="1" ht="15" customHeight="1">
      <c r="J1136" s="23"/>
    </row>
    <row r="1137" s="7" customFormat="1" ht="15" customHeight="1">
      <c r="J1137" s="23"/>
    </row>
    <row r="1138" s="7" customFormat="1" ht="15" customHeight="1">
      <c r="J1138" s="23"/>
    </row>
    <row r="1139" s="7" customFormat="1" ht="15" customHeight="1">
      <c r="J1139" s="23"/>
    </row>
    <row r="1140" s="7" customFormat="1" ht="15" customHeight="1">
      <c r="J1140" s="23"/>
    </row>
    <row r="1141" s="7" customFormat="1" ht="15" customHeight="1">
      <c r="J1141" s="23"/>
    </row>
    <row r="1142" s="7" customFormat="1" ht="15" customHeight="1">
      <c r="J1142" s="23"/>
    </row>
    <row r="1143" s="7" customFormat="1" ht="15" customHeight="1">
      <c r="J1143" s="23"/>
    </row>
    <row r="1144" s="7" customFormat="1" ht="15" customHeight="1">
      <c r="J1144" s="23"/>
    </row>
    <row r="1145" s="7" customFormat="1" ht="15" customHeight="1">
      <c r="J1145" s="23"/>
    </row>
    <row r="1146" s="7" customFormat="1" ht="15" customHeight="1">
      <c r="J1146" s="23"/>
    </row>
    <row r="1147" s="7" customFormat="1" ht="15" customHeight="1">
      <c r="J1147" s="23"/>
    </row>
    <row r="1148" s="7" customFormat="1" ht="15" customHeight="1">
      <c r="J1148" s="23"/>
    </row>
    <row r="1149" s="7" customFormat="1" ht="15" customHeight="1">
      <c r="J1149" s="23"/>
    </row>
    <row r="1150" s="7" customFormat="1" ht="15" customHeight="1">
      <c r="J1150" s="23"/>
    </row>
    <row r="1151" s="7" customFormat="1" ht="15" customHeight="1">
      <c r="J1151" s="23"/>
    </row>
    <row r="1152" s="7" customFormat="1" ht="15" customHeight="1">
      <c r="J1152" s="23"/>
    </row>
    <row r="1153" s="7" customFormat="1" ht="15" customHeight="1">
      <c r="J1153" s="23"/>
    </row>
    <row r="1154" s="7" customFormat="1" ht="15" customHeight="1">
      <c r="J1154" s="23"/>
    </row>
    <row r="1155" s="7" customFormat="1" ht="15" customHeight="1">
      <c r="J1155" s="23"/>
    </row>
    <row r="1156" s="7" customFormat="1" ht="15" customHeight="1">
      <c r="J1156" s="23"/>
    </row>
    <row r="1157" s="7" customFormat="1" ht="15" customHeight="1">
      <c r="J1157" s="23"/>
    </row>
    <row r="1158" s="7" customFormat="1" ht="15" customHeight="1">
      <c r="J1158" s="23"/>
    </row>
    <row r="1159" s="7" customFormat="1" ht="15" customHeight="1">
      <c r="J1159" s="23"/>
    </row>
    <row r="1160" s="7" customFormat="1" ht="15" customHeight="1">
      <c r="J1160" s="23"/>
    </row>
    <row r="1161" s="7" customFormat="1" ht="15" customHeight="1">
      <c r="J1161" s="23"/>
    </row>
    <row r="1162" s="7" customFormat="1" ht="15" customHeight="1">
      <c r="J1162" s="23"/>
    </row>
    <row r="1163" s="7" customFormat="1" ht="15" customHeight="1">
      <c r="J1163" s="23"/>
    </row>
    <row r="1164" s="7" customFormat="1" ht="15" customHeight="1">
      <c r="J1164" s="23"/>
    </row>
    <row r="1165" s="7" customFormat="1" ht="15" customHeight="1">
      <c r="J1165" s="23"/>
    </row>
    <row r="1166" s="7" customFormat="1" ht="15" customHeight="1">
      <c r="J1166" s="23"/>
    </row>
    <row r="1167" s="7" customFormat="1" ht="15" customHeight="1">
      <c r="J1167" s="23"/>
    </row>
    <row r="1168" s="7" customFormat="1" ht="15" customHeight="1">
      <c r="J1168" s="23"/>
    </row>
    <row r="1169" s="7" customFormat="1" ht="15" customHeight="1">
      <c r="J1169" s="23"/>
    </row>
    <row r="1170" s="7" customFormat="1" ht="15" customHeight="1">
      <c r="J1170" s="23"/>
    </row>
    <row r="1171" s="7" customFormat="1" ht="15" customHeight="1">
      <c r="J1171" s="23"/>
    </row>
    <row r="1172" s="7" customFormat="1" ht="15" customHeight="1">
      <c r="J1172" s="23"/>
    </row>
    <row r="1173" s="7" customFormat="1" ht="15" customHeight="1">
      <c r="J1173" s="23"/>
    </row>
    <row r="1174" s="7" customFormat="1" ht="15" customHeight="1">
      <c r="J1174" s="23"/>
    </row>
    <row r="1175" s="7" customFormat="1" ht="15" customHeight="1">
      <c r="J1175" s="23"/>
    </row>
    <row r="1176" s="7" customFormat="1" ht="15" customHeight="1">
      <c r="J1176" s="23"/>
    </row>
    <row r="1177" s="7" customFormat="1" ht="15" customHeight="1">
      <c r="J1177" s="23"/>
    </row>
    <row r="1178" s="7" customFormat="1" ht="15" customHeight="1">
      <c r="J1178" s="23"/>
    </row>
    <row r="1179" s="7" customFormat="1" ht="15" customHeight="1">
      <c r="J1179" s="23"/>
    </row>
    <row r="1180" s="7" customFormat="1" ht="15" customHeight="1">
      <c r="J1180" s="23"/>
    </row>
    <row r="1181" s="7" customFormat="1" ht="15" customHeight="1">
      <c r="J1181" s="23"/>
    </row>
    <row r="1182" s="7" customFormat="1" ht="15" customHeight="1">
      <c r="J1182" s="23"/>
    </row>
    <row r="1183" s="7" customFormat="1" ht="15" customHeight="1">
      <c r="J1183" s="23"/>
    </row>
    <row r="1184" s="7" customFormat="1" ht="15" customHeight="1">
      <c r="J1184" s="23"/>
    </row>
    <row r="1185" s="7" customFormat="1" ht="15" customHeight="1">
      <c r="J1185" s="23"/>
    </row>
    <row r="1186" s="7" customFormat="1" ht="15" customHeight="1">
      <c r="J1186" s="23"/>
    </row>
    <row r="1187" s="7" customFormat="1" ht="15" customHeight="1">
      <c r="J1187" s="23"/>
    </row>
    <row r="1188" s="7" customFormat="1" ht="15" customHeight="1">
      <c r="J1188" s="23"/>
    </row>
    <row r="1189" s="7" customFormat="1" ht="15" customHeight="1">
      <c r="J1189" s="23"/>
    </row>
    <row r="1190" s="7" customFormat="1" ht="15" customHeight="1">
      <c r="J1190" s="23"/>
    </row>
    <row r="1191" s="7" customFormat="1" ht="15" customHeight="1">
      <c r="J1191" s="23"/>
    </row>
    <row r="1192" s="7" customFormat="1" ht="15" customHeight="1">
      <c r="J1192" s="23"/>
    </row>
    <row r="1193" s="7" customFormat="1" ht="15" customHeight="1">
      <c r="J1193" s="23"/>
    </row>
    <row r="1194" s="7" customFormat="1" ht="15" customHeight="1">
      <c r="J1194" s="23"/>
    </row>
    <row r="1195" s="7" customFormat="1" ht="15" customHeight="1">
      <c r="J1195" s="23"/>
    </row>
    <row r="1196" s="7" customFormat="1" ht="15" customHeight="1">
      <c r="J1196" s="23"/>
    </row>
    <row r="1197" s="7" customFormat="1" ht="15" customHeight="1">
      <c r="J1197" s="23"/>
    </row>
    <row r="1198" s="7" customFormat="1" ht="15" customHeight="1">
      <c r="J1198" s="23"/>
    </row>
    <row r="1199" s="7" customFormat="1" ht="15" customHeight="1">
      <c r="J1199" s="23"/>
    </row>
    <row r="1200" s="7" customFormat="1" ht="15" customHeight="1">
      <c r="J1200" s="23"/>
    </row>
    <row r="1201" s="7" customFormat="1" ht="15" customHeight="1">
      <c r="J1201" s="23"/>
    </row>
    <row r="1202" s="7" customFormat="1" ht="15" customHeight="1">
      <c r="J1202" s="23"/>
    </row>
    <row r="1203" s="7" customFormat="1" ht="15" customHeight="1">
      <c r="J1203" s="23"/>
    </row>
    <row r="1204" s="7" customFormat="1" ht="15" customHeight="1">
      <c r="J1204" s="23"/>
    </row>
    <row r="1205" s="7" customFormat="1" ht="15" customHeight="1">
      <c r="J1205" s="23"/>
    </row>
    <row r="1206" s="7" customFormat="1" ht="15" customHeight="1">
      <c r="J1206" s="23"/>
    </row>
    <row r="1207" s="7" customFormat="1" ht="15" customHeight="1">
      <c r="J1207" s="23"/>
    </row>
    <row r="1208" s="7" customFormat="1" ht="15" customHeight="1">
      <c r="J1208" s="23"/>
    </row>
    <row r="1209" s="7" customFormat="1" ht="15" customHeight="1">
      <c r="J1209" s="23"/>
    </row>
    <row r="1210" s="7" customFormat="1" ht="15" customHeight="1">
      <c r="J1210" s="23"/>
    </row>
    <row r="1211" s="7" customFormat="1" ht="15" customHeight="1">
      <c r="J1211" s="23"/>
    </row>
    <row r="1212" s="7" customFormat="1" ht="15" customHeight="1">
      <c r="J1212" s="23"/>
    </row>
    <row r="1213" s="7" customFormat="1" ht="15" customHeight="1">
      <c r="J1213" s="23"/>
    </row>
    <row r="1214" s="7" customFormat="1" ht="15" customHeight="1">
      <c r="J1214" s="23"/>
    </row>
    <row r="1215" s="7" customFormat="1" ht="15" customHeight="1">
      <c r="J1215" s="23"/>
    </row>
    <row r="1216" s="7" customFormat="1" ht="15" customHeight="1">
      <c r="J1216" s="23"/>
    </row>
    <row r="1217" s="7" customFormat="1" ht="15" customHeight="1">
      <c r="J1217" s="23"/>
    </row>
    <row r="1218" s="7" customFormat="1" ht="15" customHeight="1">
      <c r="J1218" s="23"/>
    </row>
    <row r="1219" s="7" customFormat="1" ht="15" customHeight="1">
      <c r="J1219" s="23"/>
    </row>
    <row r="1220" s="7" customFormat="1" ht="15" customHeight="1">
      <c r="J1220" s="23"/>
    </row>
    <row r="1221" s="7" customFormat="1" ht="15" customHeight="1">
      <c r="J1221" s="23"/>
    </row>
    <row r="1222" s="7" customFormat="1" ht="15" customHeight="1">
      <c r="J1222" s="23"/>
    </row>
    <row r="1223" s="7" customFormat="1" ht="15" customHeight="1">
      <c r="J1223" s="23"/>
    </row>
    <row r="1224" s="7" customFormat="1" ht="15" customHeight="1">
      <c r="J1224" s="23"/>
    </row>
    <row r="1225" s="7" customFormat="1" ht="15" customHeight="1">
      <c r="J1225" s="23"/>
    </row>
    <row r="1226" s="7" customFormat="1" ht="15" customHeight="1">
      <c r="J1226" s="23"/>
    </row>
    <row r="1227" s="7" customFormat="1" ht="15" customHeight="1">
      <c r="J1227" s="23"/>
    </row>
    <row r="1228" s="7" customFormat="1" ht="15" customHeight="1">
      <c r="J1228" s="23"/>
    </row>
    <row r="1229" s="7" customFormat="1" ht="15" customHeight="1">
      <c r="J1229" s="23"/>
    </row>
    <row r="1230" s="7" customFormat="1" ht="15" customHeight="1">
      <c r="J1230" s="23"/>
    </row>
    <row r="1231" s="7" customFormat="1" ht="15" customHeight="1">
      <c r="J1231" s="23"/>
    </row>
    <row r="1232" s="7" customFormat="1" ht="15" customHeight="1">
      <c r="J1232" s="23"/>
    </row>
    <row r="1233" s="7" customFormat="1" ht="15" customHeight="1">
      <c r="J1233" s="23"/>
    </row>
    <row r="1234" s="7" customFormat="1" ht="15" customHeight="1">
      <c r="J1234" s="23"/>
    </row>
    <row r="1235" s="7" customFormat="1" ht="15" customHeight="1">
      <c r="J1235" s="23"/>
    </row>
    <row r="1236" s="7" customFormat="1" ht="15" customHeight="1">
      <c r="J1236" s="23"/>
    </row>
    <row r="1237" s="7" customFormat="1" ht="15" customHeight="1">
      <c r="J1237" s="23"/>
    </row>
    <row r="1238" s="7" customFormat="1" ht="15" customHeight="1">
      <c r="J1238" s="23"/>
    </row>
    <row r="1239" s="7" customFormat="1" ht="15" customHeight="1">
      <c r="J1239" s="23"/>
    </row>
    <row r="1240" s="7" customFormat="1" ht="15" customHeight="1">
      <c r="J1240" s="23"/>
    </row>
    <row r="1241" s="7" customFormat="1" ht="15" customHeight="1">
      <c r="J1241" s="23"/>
    </row>
    <row r="1242" s="7" customFormat="1" ht="15" customHeight="1">
      <c r="J1242" s="23"/>
    </row>
    <row r="1243" s="7" customFormat="1" ht="15" customHeight="1">
      <c r="J1243" s="23"/>
    </row>
    <row r="1244" s="7" customFormat="1" ht="15" customHeight="1">
      <c r="J1244" s="23"/>
    </row>
    <row r="1245" s="7" customFormat="1" ht="15" customHeight="1">
      <c r="J1245" s="23"/>
    </row>
    <row r="1246" s="7" customFormat="1" ht="15" customHeight="1">
      <c r="J1246" s="23"/>
    </row>
    <row r="1247" s="7" customFormat="1" ht="15" customHeight="1">
      <c r="J1247" s="23"/>
    </row>
    <row r="1248" s="7" customFormat="1" ht="15" customHeight="1">
      <c r="J1248" s="23"/>
    </row>
    <row r="1249" s="7" customFormat="1" ht="15" customHeight="1">
      <c r="J1249" s="23"/>
    </row>
    <row r="1250" s="7" customFormat="1" ht="15" customHeight="1">
      <c r="J1250" s="23"/>
    </row>
    <row r="1251" s="7" customFormat="1" ht="15" customHeight="1">
      <c r="J1251" s="23"/>
    </row>
    <row r="1252" s="7" customFormat="1" ht="15" customHeight="1">
      <c r="J1252" s="23"/>
    </row>
    <row r="1253" s="7" customFormat="1" ht="15" customHeight="1">
      <c r="J1253" s="23"/>
    </row>
    <row r="1254" s="7" customFormat="1" ht="15" customHeight="1">
      <c r="J1254" s="23"/>
    </row>
    <row r="1255" s="7" customFormat="1" ht="15" customHeight="1">
      <c r="J1255" s="23"/>
    </row>
    <row r="1256" s="7" customFormat="1" ht="15" customHeight="1">
      <c r="J1256" s="23"/>
    </row>
    <row r="1257" s="7" customFormat="1" ht="15" customHeight="1">
      <c r="J1257" s="23"/>
    </row>
    <row r="1258" s="7" customFormat="1" ht="15" customHeight="1">
      <c r="J1258" s="23"/>
    </row>
    <row r="1259" s="7" customFormat="1" ht="15" customHeight="1">
      <c r="J1259" s="23"/>
    </row>
    <row r="1260" s="7" customFormat="1" ht="15" customHeight="1">
      <c r="J1260" s="23"/>
    </row>
    <row r="1261" s="7" customFormat="1" ht="15" customHeight="1">
      <c r="J1261" s="23"/>
    </row>
    <row r="1262" s="7" customFormat="1" ht="15" customHeight="1">
      <c r="J1262" s="23"/>
    </row>
    <row r="1263" s="7" customFormat="1" ht="15" customHeight="1">
      <c r="J1263" s="23"/>
    </row>
    <row r="1264" s="7" customFormat="1" ht="15" customHeight="1">
      <c r="J1264" s="23"/>
    </row>
    <row r="1265" s="7" customFormat="1" ht="15" customHeight="1">
      <c r="J1265" s="23"/>
    </row>
    <row r="1266" s="7" customFormat="1" ht="15" customHeight="1">
      <c r="J1266" s="23"/>
    </row>
    <row r="1267" s="7" customFormat="1" ht="15" customHeight="1">
      <c r="J1267" s="23"/>
    </row>
    <row r="1268" s="7" customFormat="1" ht="15" customHeight="1">
      <c r="J1268" s="23"/>
    </row>
    <row r="1269" s="7" customFormat="1" ht="15" customHeight="1">
      <c r="J1269" s="23"/>
    </row>
    <row r="1270" s="7" customFormat="1" ht="15" customHeight="1">
      <c r="J1270" s="23"/>
    </row>
    <row r="1271" s="7" customFormat="1" ht="15" customHeight="1">
      <c r="J1271" s="23"/>
    </row>
    <row r="1272" s="7" customFormat="1" ht="15" customHeight="1">
      <c r="J1272" s="23"/>
    </row>
    <row r="1273" s="7" customFormat="1" ht="15" customHeight="1">
      <c r="J1273" s="23"/>
    </row>
    <row r="1274" s="7" customFormat="1" ht="15" customHeight="1">
      <c r="J1274" s="23"/>
    </row>
    <row r="1275" s="7" customFormat="1" ht="15" customHeight="1">
      <c r="J1275" s="23"/>
    </row>
    <row r="1276" s="7" customFormat="1" ht="15" customHeight="1">
      <c r="J1276" s="23"/>
    </row>
    <row r="1277" s="7" customFormat="1" ht="15" customHeight="1">
      <c r="J1277" s="23"/>
    </row>
    <row r="1278" s="7" customFormat="1" ht="15" customHeight="1">
      <c r="J1278" s="23"/>
    </row>
    <row r="1279" s="7" customFormat="1" ht="15" customHeight="1">
      <c r="J1279" s="23"/>
    </row>
    <row r="1280" s="7" customFormat="1" ht="15" customHeight="1">
      <c r="J1280" s="23"/>
    </row>
    <row r="1281" s="7" customFormat="1" ht="15" customHeight="1">
      <c r="J1281" s="23"/>
    </row>
    <row r="1282" s="7" customFormat="1" ht="15" customHeight="1">
      <c r="J1282" s="23"/>
    </row>
    <row r="1283" s="7" customFormat="1" ht="15" customHeight="1">
      <c r="J1283" s="23"/>
    </row>
    <row r="1284" s="7" customFormat="1" ht="15" customHeight="1">
      <c r="J1284" s="23"/>
    </row>
    <row r="1285" s="7" customFormat="1" ht="15" customHeight="1">
      <c r="J1285" s="23"/>
    </row>
    <row r="1286" s="7" customFormat="1" ht="15" customHeight="1">
      <c r="J1286" s="23"/>
    </row>
    <row r="1287" s="7" customFormat="1" ht="15" customHeight="1">
      <c r="J1287" s="23"/>
    </row>
    <row r="1288" s="7" customFormat="1" ht="15" customHeight="1">
      <c r="J1288" s="23"/>
    </row>
    <row r="1289" s="7" customFormat="1" ht="15" customHeight="1">
      <c r="J1289" s="23"/>
    </row>
    <row r="1290" s="7" customFormat="1" ht="15" customHeight="1">
      <c r="J1290" s="23"/>
    </row>
    <row r="1291" s="7" customFormat="1" ht="15" customHeight="1">
      <c r="J1291" s="23"/>
    </row>
    <row r="1292" s="7" customFormat="1" ht="15" customHeight="1">
      <c r="J1292" s="23"/>
    </row>
    <row r="1293" s="7" customFormat="1" ht="15" customHeight="1">
      <c r="J1293" s="23"/>
    </row>
    <row r="1294" s="7" customFormat="1" ht="15" customHeight="1">
      <c r="J1294" s="23"/>
    </row>
    <row r="1295" s="7" customFormat="1" ht="15" customHeight="1">
      <c r="J1295" s="23"/>
    </row>
    <row r="1296" s="7" customFormat="1" ht="15" customHeight="1">
      <c r="J1296" s="23"/>
    </row>
    <row r="1297" s="7" customFormat="1" ht="15" customHeight="1">
      <c r="J1297" s="23"/>
    </row>
    <row r="1298" s="7" customFormat="1" ht="15" customHeight="1">
      <c r="J1298" s="23"/>
    </row>
    <row r="1299" s="7" customFormat="1" ht="15" customHeight="1">
      <c r="J1299" s="23"/>
    </row>
    <row r="1300" s="7" customFormat="1" ht="15" customHeight="1">
      <c r="J1300" s="23"/>
    </row>
    <row r="1301" s="7" customFormat="1" ht="15" customHeight="1">
      <c r="J1301" s="23"/>
    </row>
    <row r="1302" s="7" customFormat="1" ht="15" customHeight="1">
      <c r="J1302" s="23"/>
    </row>
    <row r="1303" s="7" customFormat="1" ht="15" customHeight="1">
      <c r="J1303" s="23"/>
    </row>
    <row r="1304" s="7" customFormat="1" ht="15" customHeight="1">
      <c r="J1304" s="23"/>
    </row>
    <row r="1305" s="7" customFormat="1" ht="15" customHeight="1">
      <c r="J1305" s="23"/>
    </row>
    <row r="1306" s="7" customFormat="1" ht="15" customHeight="1">
      <c r="J1306" s="23"/>
    </row>
    <row r="1307" s="7" customFormat="1" ht="15" customHeight="1">
      <c r="J1307" s="23"/>
    </row>
    <row r="1308" s="7" customFormat="1" ht="15" customHeight="1">
      <c r="J1308" s="23"/>
    </row>
    <row r="1309" s="7" customFormat="1" ht="15" customHeight="1">
      <c r="J1309" s="23"/>
    </row>
    <row r="1310" s="7" customFormat="1" ht="15" customHeight="1">
      <c r="J1310" s="23"/>
    </row>
    <row r="1311" s="7" customFormat="1" ht="15" customHeight="1">
      <c r="J1311" s="23"/>
    </row>
    <row r="1312" s="7" customFormat="1" ht="15" customHeight="1">
      <c r="J1312" s="23"/>
    </row>
    <row r="1313" s="7" customFormat="1" ht="15" customHeight="1">
      <c r="J1313" s="23"/>
    </row>
    <row r="1314" s="7" customFormat="1" ht="15" customHeight="1">
      <c r="J1314" s="23"/>
    </row>
    <row r="1315" s="7" customFormat="1" ht="15" customHeight="1">
      <c r="J1315" s="23"/>
    </row>
    <row r="1316" s="7" customFormat="1" ht="15" customHeight="1">
      <c r="J1316" s="23"/>
    </row>
    <row r="1317" s="7" customFormat="1" ht="15" customHeight="1">
      <c r="J1317" s="23"/>
    </row>
    <row r="1318" s="7" customFormat="1" ht="15" customHeight="1">
      <c r="J1318" s="23"/>
    </row>
    <row r="1319" s="7" customFormat="1" ht="15" customHeight="1">
      <c r="J1319" s="23"/>
    </row>
    <row r="1320" s="7" customFormat="1" ht="15" customHeight="1">
      <c r="J1320" s="23"/>
    </row>
    <row r="1321" s="7" customFormat="1" ht="15" customHeight="1">
      <c r="J1321" s="23"/>
    </row>
    <row r="1322" s="7" customFormat="1" ht="15" customHeight="1">
      <c r="J1322" s="23"/>
    </row>
    <row r="1323" s="7" customFormat="1" ht="15" customHeight="1">
      <c r="J1323" s="23"/>
    </row>
    <row r="1324" s="7" customFormat="1" ht="15" customHeight="1">
      <c r="J1324" s="23"/>
    </row>
    <row r="1325" s="7" customFormat="1" ht="15" customHeight="1">
      <c r="J1325" s="23"/>
    </row>
    <row r="1326" s="7" customFormat="1" ht="15" customHeight="1">
      <c r="J1326" s="23"/>
    </row>
    <row r="1327" s="7" customFormat="1" ht="15" customHeight="1">
      <c r="J1327" s="23"/>
    </row>
    <row r="1328" s="7" customFormat="1" ht="15" customHeight="1">
      <c r="J1328" s="23"/>
    </row>
    <row r="1329" s="7" customFormat="1" ht="15" customHeight="1">
      <c r="J1329" s="23"/>
    </row>
    <row r="1330" s="7" customFormat="1" ht="15" customHeight="1">
      <c r="J1330" s="23"/>
    </row>
    <row r="1331" s="7" customFormat="1" ht="15" customHeight="1">
      <c r="J1331" s="23"/>
    </row>
    <row r="1332" s="7" customFormat="1" ht="15" customHeight="1">
      <c r="J1332" s="23"/>
    </row>
    <row r="1333" s="7" customFormat="1" ht="15" customHeight="1">
      <c r="J1333" s="23"/>
    </row>
    <row r="1334" s="7" customFormat="1" ht="15" customHeight="1">
      <c r="J1334" s="23"/>
    </row>
    <row r="1335" s="7" customFormat="1" ht="15" customHeight="1">
      <c r="J1335" s="23"/>
    </row>
    <row r="1336" s="7" customFormat="1" ht="15" customHeight="1">
      <c r="J1336" s="23"/>
    </row>
    <row r="1337" s="7" customFormat="1" ht="15" customHeight="1">
      <c r="J1337" s="23"/>
    </row>
    <row r="1338" s="7" customFormat="1" ht="15" customHeight="1">
      <c r="J1338" s="23"/>
    </row>
    <row r="1339" s="7" customFormat="1" ht="15" customHeight="1">
      <c r="J1339" s="23"/>
    </row>
    <row r="1340" s="7" customFormat="1" ht="15" customHeight="1">
      <c r="J1340" s="23"/>
    </row>
    <row r="1341" s="7" customFormat="1" ht="15" customHeight="1">
      <c r="J1341" s="23"/>
    </row>
    <row r="1342" s="7" customFormat="1" ht="15" customHeight="1">
      <c r="J1342" s="23"/>
    </row>
    <row r="1343" s="7" customFormat="1" ht="15" customHeight="1">
      <c r="J1343" s="23"/>
    </row>
    <row r="1344" s="7" customFormat="1" ht="15" customHeight="1">
      <c r="J1344" s="23"/>
    </row>
    <row r="1345" s="7" customFormat="1" ht="15" customHeight="1">
      <c r="J1345" s="23"/>
    </row>
    <row r="1346" s="7" customFormat="1" ht="15" customHeight="1">
      <c r="J1346" s="23"/>
    </row>
    <row r="1347" s="7" customFormat="1" ht="15" customHeight="1">
      <c r="J1347" s="23"/>
    </row>
    <row r="1348" s="7" customFormat="1" ht="15" customHeight="1">
      <c r="J1348" s="23"/>
    </row>
    <row r="1349" s="7" customFormat="1" ht="15" customHeight="1">
      <c r="J1349" s="23"/>
    </row>
    <row r="1350" s="7" customFormat="1" ht="15" customHeight="1">
      <c r="J1350" s="23"/>
    </row>
    <row r="1351" s="7" customFormat="1" ht="15" customHeight="1">
      <c r="J1351" s="23"/>
    </row>
    <row r="1352" s="7" customFormat="1" ht="15" customHeight="1">
      <c r="J1352" s="23"/>
    </row>
    <row r="1353" s="7" customFormat="1" ht="15" customHeight="1">
      <c r="J1353" s="23"/>
    </row>
    <row r="1354" s="7" customFormat="1" ht="15" customHeight="1">
      <c r="J1354" s="23"/>
    </row>
    <row r="1355" s="7" customFormat="1" ht="15" customHeight="1">
      <c r="J1355" s="23"/>
    </row>
    <row r="1356" s="7" customFormat="1" ht="15" customHeight="1">
      <c r="J1356" s="23"/>
    </row>
    <row r="1357" s="7" customFormat="1" ht="15" customHeight="1">
      <c r="J1357" s="23"/>
    </row>
    <row r="1358" s="7" customFormat="1" ht="15" customHeight="1">
      <c r="J1358" s="23"/>
    </row>
    <row r="1359" s="7" customFormat="1" ht="15" customHeight="1">
      <c r="J1359" s="23"/>
    </row>
    <row r="1360" s="7" customFormat="1" ht="15" customHeight="1">
      <c r="J1360" s="23"/>
    </row>
    <row r="1361" s="7" customFormat="1" ht="15" customHeight="1">
      <c r="J1361" s="23"/>
    </row>
    <row r="1362" s="7" customFormat="1" ht="15" customHeight="1">
      <c r="J1362" s="23"/>
    </row>
    <row r="1363" s="7" customFormat="1" ht="15" customHeight="1">
      <c r="J1363" s="23"/>
    </row>
    <row r="1364" s="7" customFormat="1" ht="15" customHeight="1">
      <c r="J1364" s="23"/>
    </row>
    <row r="1365" s="7" customFormat="1" ht="15" customHeight="1">
      <c r="J1365" s="23"/>
    </row>
    <row r="1366" s="7" customFormat="1" ht="15" customHeight="1">
      <c r="J1366" s="23"/>
    </row>
    <row r="1367" s="7" customFormat="1" ht="15" customHeight="1">
      <c r="J1367" s="23"/>
    </row>
    <row r="1368" s="7" customFormat="1" ht="15" customHeight="1">
      <c r="J1368" s="23"/>
    </row>
    <row r="1369" s="7" customFormat="1" ht="15" customHeight="1">
      <c r="J1369" s="23"/>
    </row>
    <row r="1370" s="7" customFormat="1" ht="15" customHeight="1">
      <c r="J1370" s="23"/>
    </row>
    <row r="1371" s="7" customFormat="1" ht="15" customHeight="1">
      <c r="J1371" s="23"/>
    </row>
    <row r="1372" s="7" customFormat="1" ht="15" customHeight="1">
      <c r="J1372" s="23"/>
    </row>
    <row r="1373" s="7" customFormat="1" ht="15" customHeight="1">
      <c r="J1373" s="23"/>
    </row>
    <row r="1374" s="7" customFormat="1" ht="15" customHeight="1">
      <c r="J1374" s="23"/>
    </row>
    <row r="1375" s="7" customFormat="1" ht="15" customHeight="1">
      <c r="J1375" s="23"/>
    </row>
    <row r="1376" s="7" customFormat="1" ht="15" customHeight="1">
      <c r="J1376" s="23"/>
    </row>
    <row r="1377" s="7" customFormat="1" ht="15" customHeight="1">
      <c r="J1377" s="23"/>
    </row>
    <row r="1378" s="7" customFormat="1" ht="15" customHeight="1">
      <c r="J1378" s="23"/>
    </row>
    <row r="1379" s="7" customFormat="1" ht="15" customHeight="1">
      <c r="J1379" s="23"/>
    </row>
    <row r="1380" s="7" customFormat="1" ht="15" customHeight="1">
      <c r="J1380" s="23"/>
    </row>
    <row r="1381" s="7" customFormat="1" ht="15" customHeight="1">
      <c r="J1381" s="23"/>
    </row>
    <row r="1382" s="7" customFormat="1" ht="15" customHeight="1">
      <c r="J1382" s="23"/>
    </row>
    <row r="1383" s="7" customFormat="1" ht="15" customHeight="1">
      <c r="J1383" s="23"/>
    </row>
    <row r="1384" s="7" customFormat="1" ht="15" customHeight="1">
      <c r="J1384" s="23"/>
    </row>
    <row r="1385" s="7" customFormat="1" ht="15" customHeight="1">
      <c r="J1385" s="23"/>
    </row>
    <row r="1386" s="7" customFormat="1" ht="15" customHeight="1">
      <c r="J1386" s="23"/>
    </row>
    <row r="1387" s="7" customFormat="1" ht="15" customHeight="1">
      <c r="J1387" s="23"/>
    </row>
    <row r="1388" s="7" customFormat="1" ht="15" customHeight="1">
      <c r="J1388" s="23"/>
    </row>
    <row r="1389" s="7" customFormat="1" ht="15" customHeight="1">
      <c r="J1389" s="23"/>
    </row>
    <row r="1390" s="7" customFormat="1" ht="15" customHeight="1">
      <c r="J1390" s="23"/>
    </row>
    <row r="1391" s="7" customFormat="1" ht="15" customHeight="1">
      <c r="J1391" s="23"/>
    </row>
    <row r="1392" s="7" customFormat="1" ht="15" customHeight="1">
      <c r="J1392" s="23"/>
    </row>
    <row r="1393" s="7" customFormat="1" ht="15" customHeight="1">
      <c r="J1393" s="23"/>
    </row>
    <row r="1394" s="7" customFormat="1" ht="15" customHeight="1">
      <c r="J1394" s="23"/>
    </row>
    <row r="1395" s="7" customFormat="1" ht="15" customHeight="1">
      <c r="J1395" s="23"/>
    </row>
    <row r="1396" s="7" customFormat="1" ht="15" customHeight="1">
      <c r="J1396" s="23"/>
    </row>
    <row r="1397" s="7" customFormat="1" ht="15" customHeight="1">
      <c r="J1397" s="23"/>
    </row>
    <row r="1398" s="7" customFormat="1" ht="15" customHeight="1">
      <c r="J1398" s="23"/>
    </row>
    <row r="1399" s="7" customFormat="1" ht="15" customHeight="1">
      <c r="J1399" s="23"/>
    </row>
    <row r="1400" s="7" customFormat="1" ht="15" customHeight="1">
      <c r="J1400" s="23"/>
    </row>
    <row r="1401" s="7" customFormat="1" ht="15" customHeight="1">
      <c r="J1401" s="23"/>
    </row>
    <row r="1402" s="7" customFormat="1" ht="15" customHeight="1">
      <c r="J1402" s="23"/>
    </row>
    <row r="1403" s="7" customFormat="1" ht="15" customHeight="1">
      <c r="J1403" s="23"/>
    </row>
    <row r="1404" s="7" customFormat="1" ht="15" customHeight="1">
      <c r="J1404" s="23"/>
    </row>
    <row r="1405" s="7" customFormat="1" ht="15" customHeight="1">
      <c r="J1405" s="23"/>
    </row>
    <row r="1406" s="7" customFormat="1" ht="15" customHeight="1">
      <c r="J1406" s="23"/>
    </row>
    <row r="1407" s="7" customFormat="1" ht="15" customHeight="1">
      <c r="J1407" s="23"/>
    </row>
    <row r="1408" s="7" customFormat="1" ht="15" customHeight="1">
      <c r="J1408" s="23"/>
    </row>
    <row r="1409" s="7" customFormat="1" ht="15" customHeight="1">
      <c r="J1409" s="23"/>
    </row>
    <row r="1410" s="7" customFormat="1" ht="15" customHeight="1">
      <c r="J1410" s="23"/>
    </row>
    <row r="1411" s="7" customFormat="1" ht="15" customHeight="1">
      <c r="J1411" s="23"/>
    </row>
    <row r="1412" s="7" customFormat="1" ht="15" customHeight="1">
      <c r="J1412" s="23"/>
    </row>
    <row r="1413" s="7" customFormat="1" ht="15" customHeight="1">
      <c r="J1413" s="23"/>
    </row>
    <row r="1414" s="7" customFormat="1" ht="15" customHeight="1">
      <c r="J1414" s="23"/>
    </row>
    <row r="1415" s="7" customFormat="1" ht="15" customHeight="1">
      <c r="J1415" s="23"/>
    </row>
    <row r="1416" s="7" customFormat="1" ht="15" customHeight="1">
      <c r="J1416" s="23"/>
    </row>
    <row r="1417" s="7" customFormat="1" ht="15" customHeight="1">
      <c r="J1417" s="23"/>
    </row>
    <row r="1418" s="7" customFormat="1" ht="15" customHeight="1">
      <c r="J1418" s="23"/>
    </row>
    <row r="1419" s="7" customFormat="1" ht="15" customHeight="1">
      <c r="J1419" s="23"/>
    </row>
    <row r="1420" s="7" customFormat="1" ht="15" customHeight="1">
      <c r="J1420" s="23"/>
    </row>
    <row r="1421" s="7" customFormat="1" ht="15" customHeight="1">
      <c r="J1421" s="23"/>
    </row>
    <row r="1422" s="7" customFormat="1" ht="15" customHeight="1">
      <c r="J1422" s="23"/>
    </row>
    <row r="1423" s="7" customFormat="1" ht="15" customHeight="1">
      <c r="J1423" s="23"/>
    </row>
    <row r="1424" s="7" customFormat="1" ht="15" customHeight="1">
      <c r="J1424" s="23"/>
    </row>
    <row r="1425" s="7" customFormat="1" ht="15" customHeight="1">
      <c r="J1425" s="23"/>
    </row>
    <row r="1426" s="7" customFormat="1" ht="15" customHeight="1">
      <c r="J1426" s="23"/>
    </row>
    <row r="1427" s="7" customFormat="1" ht="15" customHeight="1">
      <c r="J1427" s="23"/>
    </row>
    <row r="1428" s="7" customFormat="1" ht="15" customHeight="1">
      <c r="J1428" s="23"/>
    </row>
    <row r="1429" s="7" customFormat="1" ht="15" customHeight="1">
      <c r="J1429" s="23"/>
    </row>
    <row r="1430" s="7" customFormat="1" ht="15" customHeight="1">
      <c r="J1430" s="23"/>
    </row>
    <row r="1431" s="7" customFormat="1" ht="15" customHeight="1">
      <c r="J1431" s="23"/>
    </row>
    <row r="1432" s="7" customFormat="1" ht="15" customHeight="1">
      <c r="J1432" s="23"/>
    </row>
    <row r="1433" s="7" customFormat="1" ht="15" customHeight="1">
      <c r="J1433" s="23"/>
    </row>
    <row r="1434" s="7" customFormat="1" ht="15" customHeight="1">
      <c r="J1434" s="23"/>
    </row>
    <row r="1435" s="7" customFormat="1" ht="15" customHeight="1">
      <c r="J1435" s="23"/>
    </row>
    <row r="1436" s="7" customFormat="1" ht="15" customHeight="1">
      <c r="J1436" s="23"/>
    </row>
    <row r="1437" s="7" customFormat="1" ht="15" customHeight="1">
      <c r="J1437" s="23"/>
    </row>
    <row r="1438" s="7" customFormat="1" ht="15" customHeight="1">
      <c r="J1438" s="23"/>
    </row>
    <row r="1439" s="7" customFormat="1" ht="15" customHeight="1">
      <c r="J1439" s="23"/>
    </row>
    <row r="1440" s="7" customFormat="1" ht="15" customHeight="1">
      <c r="J1440" s="23"/>
    </row>
    <row r="1441" s="7" customFormat="1" ht="15" customHeight="1">
      <c r="J1441" s="23"/>
    </row>
    <row r="1442" s="7" customFormat="1" ht="15" customHeight="1">
      <c r="J1442" s="23"/>
    </row>
    <row r="1443" s="7" customFormat="1" ht="15" customHeight="1">
      <c r="J1443" s="23"/>
    </row>
    <row r="1444" s="7" customFormat="1" ht="15" customHeight="1">
      <c r="J1444" s="23"/>
    </row>
    <row r="1445" s="7" customFormat="1" ht="15" customHeight="1">
      <c r="J1445" s="23"/>
    </row>
    <row r="1446" s="7" customFormat="1" ht="15" customHeight="1">
      <c r="J1446" s="23"/>
    </row>
    <row r="1447" s="7" customFormat="1" ht="15" customHeight="1">
      <c r="J1447" s="23"/>
    </row>
    <row r="1448" s="7" customFormat="1" ht="15" customHeight="1">
      <c r="J1448" s="23"/>
    </row>
    <row r="1449" s="7" customFormat="1" ht="15" customHeight="1">
      <c r="J1449" s="23"/>
    </row>
    <row r="1450" s="7" customFormat="1" ht="15" customHeight="1">
      <c r="J1450" s="23"/>
    </row>
    <row r="1451" s="7" customFormat="1" ht="15" customHeight="1">
      <c r="J1451" s="23"/>
    </row>
    <row r="1452" s="7" customFormat="1" ht="15" customHeight="1">
      <c r="J1452" s="23"/>
    </row>
    <row r="1453" s="7" customFormat="1" ht="15" customHeight="1">
      <c r="J1453" s="23"/>
    </row>
    <row r="1454" s="7" customFormat="1" ht="15" customHeight="1">
      <c r="J1454" s="23"/>
    </row>
    <row r="1455" s="7" customFormat="1" ht="15" customHeight="1">
      <c r="J1455" s="23"/>
    </row>
    <row r="1456" s="7" customFormat="1" ht="15" customHeight="1">
      <c r="J1456" s="23"/>
    </row>
    <row r="1457" s="7" customFormat="1" ht="15" customHeight="1">
      <c r="J1457" s="23"/>
    </row>
    <row r="1458" s="7" customFormat="1" ht="15" customHeight="1">
      <c r="J1458" s="23"/>
    </row>
    <row r="1459" s="7" customFormat="1" ht="15" customHeight="1">
      <c r="J1459" s="23"/>
    </row>
    <row r="1460" s="7" customFormat="1" ht="15" customHeight="1">
      <c r="J1460" s="23"/>
    </row>
    <row r="1461" s="7" customFormat="1" ht="15" customHeight="1">
      <c r="J1461" s="23"/>
    </row>
    <row r="1462" s="7" customFormat="1" ht="15" customHeight="1">
      <c r="J1462" s="23"/>
    </row>
    <row r="1463" s="7" customFormat="1" ht="15" customHeight="1">
      <c r="J1463" s="23"/>
    </row>
    <row r="1464" s="7" customFormat="1" ht="15" customHeight="1">
      <c r="J1464" s="23"/>
    </row>
    <row r="1465" s="7" customFormat="1" ht="15" customHeight="1">
      <c r="J1465" s="23"/>
    </row>
    <row r="1466" s="7" customFormat="1" ht="15" customHeight="1">
      <c r="J1466" s="23"/>
    </row>
    <row r="1467" s="7" customFormat="1" ht="15" customHeight="1">
      <c r="J1467" s="23"/>
    </row>
    <row r="1468" s="7" customFormat="1" ht="15" customHeight="1">
      <c r="J1468" s="23"/>
    </row>
    <row r="1469" s="7" customFormat="1" ht="15" customHeight="1">
      <c r="J1469" s="23"/>
    </row>
    <row r="1470" s="7" customFormat="1" ht="15" customHeight="1">
      <c r="J1470" s="23"/>
    </row>
    <row r="1471" s="7" customFormat="1" ht="15" customHeight="1">
      <c r="J1471" s="23"/>
    </row>
    <row r="1472" s="7" customFormat="1" ht="15" customHeight="1">
      <c r="J1472" s="23"/>
    </row>
    <row r="1473" s="7" customFormat="1" ht="15" customHeight="1">
      <c r="J1473" s="23"/>
    </row>
    <row r="1474" s="7" customFormat="1" ht="15" customHeight="1">
      <c r="J1474" s="23"/>
    </row>
    <row r="1475" s="7" customFormat="1" ht="15" customHeight="1">
      <c r="J1475" s="23"/>
    </row>
    <row r="1476" s="7" customFormat="1" ht="15" customHeight="1">
      <c r="J1476" s="23"/>
    </row>
    <row r="1477" s="7" customFormat="1" ht="15" customHeight="1">
      <c r="J1477" s="23"/>
    </row>
    <row r="1478" s="7" customFormat="1" ht="15" customHeight="1">
      <c r="J1478" s="23"/>
    </row>
    <row r="1479" s="7" customFormat="1" ht="15" customHeight="1">
      <c r="J1479" s="23"/>
    </row>
    <row r="1480" s="7" customFormat="1" ht="15" customHeight="1">
      <c r="J1480" s="23"/>
    </row>
    <row r="1481" s="7" customFormat="1" ht="15" customHeight="1">
      <c r="J1481" s="23"/>
    </row>
    <row r="1482" s="7" customFormat="1" ht="15" customHeight="1">
      <c r="J1482" s="23"/>
    </row>
    <row r="1483" s="7" customFormat="1" ht="15" customHeight="1">
      <c r="J1483" s="23"/>
    </row>
    <row r="1484" s="7" customFormat="1" ht="15" customHeight="1">
      <c r="J1484" s="23"/>
    </row>
    <row r="1485" s="7" customFormat="1" ht="15" customHeight="1">
      <c r="J1485" s="23"/>
    </row>
    <row r="1486" s="7" customFormat="1" ht="15" customHeight="1">
      <c r="J1486" s="23"/>
    </row>
    <row r="1487" s="7" customFormat="1" ht="15" customHeight="1">
      <c r="J1487" s="23"/>
    </row>
    <row r="1488" s="7" customFormat="1" ht="15" customHeight="1">
      <c r="J1488" s="23"/>
    </row>
    <row r="1489" s="7" customFormat="1" ht="15" customHeight="1">
      <c r="J1489" s="23"/>
    </row>
    <row r="1490" s="7" customFormat="1" ht="15" customHeight="1">
      <c r="J1490" s="23"/>
    </row>
    <row r="1491" s="7" customFormat="1" ht="15" customHeight="1">
      <c r="J1491" s="23"/>
    </row>
    <row r="1492" s="7" customFormat="1" ht="15" customHeight="1">
      <c r="J1492" s="23"/>
    </row>
    <row r="1493" s="7" customFormat="1" ht="15" customHeight="1">
      <c r="J1493" s="23"/>
    </row>
    <row r="1494" s="7" customFormat="1" ht="15" customHeight="1">
      <c r="J1494" s="23"/>
    </row>
    <row r="1495" s="7" customFormat="1" ht="15" customHeight="1">
      <c r="J1495" s="23"/>
    </row>
    <row r="1496" s="7" customFormat="1" ht="15" customHeight="1">
      <c r="J1496" s="23"/>
    </row>
    <row r="1497" s="7" customFormat="1" ht="15" customHeight="1">
      <c r="J1497" s="23"/>
    </row>
    <row r="1498" s="7" customFormat="1" ht="15" customHeight="1">
      <c r="J1498" s="23"/>
    </row>
    <row r="1499" s="7" customFormat="1" ht="15" customHeight="1">
      <c r="J1499" s="23"/>
    </row>
    <row r="1500" s="7" customFormat="1" ht="15" customHeight="1">
      <c r="J1500" s="23"/>
    </row>
    <row r="1501" s="7" customFormat="1" ht="15" customHeight="1">
      <c r="J1501" s="23"/>
    </row>
    <row r="1502" s="7" customFormat="1" ht="15" customHeight="1">
      <c r="J1502" s="23"/>
    </row>
    <row r="1503" s="7" customFormat="1" ht="15" customHeight="1">
      <c r="J1503" s="23"/>
    </row>
    <row r="1504" s="7" customFormat="1" ht="15" customHeight="1">
      <c r="J1504" s="23"/>
    </row>
    <row r="1505" s="7" customFormat="1" ht="15" customHeight="1">
      <c r="J1505" s="23"/>
    </row>
    <row r="1506" s="7" customFormat="1" ht="15" customHeight="1">
      <c r="J1506" s="23"/>
    </row>
    <row r="1507" s="7" customFormat="1" ht="15" customHeight="1">
      <c r="J1507" s="23"/>
    </row>
    <row r="1508" s="7" customFormat="1" ht="15" customHeight="1">
      <c r="J1508" s="23"/>
    </row>
    <row r="1509" s="7" customFormat="1" ht="15" customHeight="1">
      <c r="J1509" s="23"/>
    </row>
    <row r="1510" s="7" customFormat="1" ht="15" customHeight="1">
      <c r="J1510" s="23"/>
    </row>
    <row r="1511" s="7" customFormat="1" ht="15" customHeight="1">
      <c r="J1511" s="23"/>
    </row>
    <row r="1512" s="7" customFormat="1" ht="15" customHeight="1">
      <c r="J1512" s="23"/>
    </row>
    <row r="1513" s="7" customFormat="1" ht="15" customHeight="1">
      <c r="J1513" s="23"/>
    </row>
    <row r="1514" s="7" customFormat="1" ht="15" customHeight="1">
      <c r="J1514" s="23"/>
    </row>
    <row r="1515" s="7" customFormat="1" ht="15" customHeight="1">
      <c r="J1515" s="23"/>
    </row>
    <row r="1516" s="7" customFormat="1" ht="15" customHeight="1">
      <c r="J1516" s="23"/>
    </row>
    <row r="1517" s="7" customFormat="1" ht="15" customHeight="1">
      <c r="J1517" s="23"/>
    </row>
    <row r="1518" s="7" customFormat="1" ht="15" customHeight="1">
      <c r="J1518" s="23"/>
    </row>
    <row r="1519" s="7" customFormat="1" ht="15" customHeight="1">
      <c r="J1519" s="23"/>
    </row>
    <row r="1520" s="7" customFormat="1" ht="15" customHeight="1">
      <c r="J1520" s="23"/>
    </row>
    <row r="1521" s="7" customFormat="1" ht="15" customHeight="1">
      <c r="J1521" s="23"/>
    </row>
    <row r="1522" s="7" customFormat="1" ht="15" customHeight="1">
      <c r="J1522" s="23"/>
    </row>
    <row r="1523" s="7" customFormat="1" ht="15" customHeight="1">
      <c r="J1523" s="23"/>
    </row>
    <row r="1524" s="7" customFormat="1" ht="15" customHeight="1">
      <c r="J1524" s="23"/>
    </row>
    <row r="1525" s="7" customFormat="1" ht="15" customHeight="1">
      <c r="J1525" s="23"/>
    </row>
    <row r="1526" s="7" customFormat="1" ht="15" customHeight="1">
      <c r="J1526" s="23"/>
    </row>
    <row r="1527" s="7" customFormat="1" ht="15" customHeight="1">
      <c r="J1527" s="23"/>
    </row>
    <row r="1528" s="7" customFormat="1" ht="15" customHeight="1">
      <c r="J1528" s="23"/>
    </row>
    <row r="1529" s="7" customFormat="1" ht="15" customHeight="1">
      <c r="J1529" s="23"/>
    </row>
    <row r="1530" s="7" customFormat="1" ht="15" customHeight="1">
      <c r="J1530" s="23"/>
    </row>
    <row r="1531" s="7" customFormat="1" ht="15" customHeight="1">
      <c r="J1531" s="23"/>
    </row>
    <row r="1532" s="7" customFormat="1" ht="15" customHeight="1">
      <c r="J1532" s="23"/>
    </row>
    <row r="1533" s="7" customFormat="1" ht="15" customHeight="1">
      <c r="J1533" s="23"/>
    </row>
    <row r="1534" s="7" customFormat="1" ht="15" customHeight="1">
      <c r="J1534" s="23"/>
    </row>
    <row r="1535" s="7" customFormat="1" ht="15" customHeight="1">
      <c r="J1535" s="23"/>
    </row>
    <row r="1536" s="7" customFormat="1" ht="15" customHeight="1">
      <c r="J1536" s="23"/>
    </row>
    <row r="1537" s="7" customFormat="1" ht="15" customHeight="1">
      <c r="J1537" s="23"/>
    </row>
    <row r="1538" s="7" customFormat="1" ht="15" customHeight="1">
      <c r="J1538" s="23"/>
    </row>
    <row r="1539" s="7" customFormat="1" ht="15" customHeight="1">
      <c r="J1539" s="23"/>
    </row>
    <row r="1540" s="7" customFormat="1" ht="15" customHeight="1">
      <c r="J1540" s="23"/>
    </row>
    <row r="1541" s="7" customFormat="1" ht="15" customHeight="1">
      <c r="J1541" s="23"/>
    </row>
    <row r="1542" s="7" customFormat="1" ht="15" customHeight="1">
      <c r="J1542" s="23"/>
    </row>
    <row r="1543" s="7" customFormat="1" ht="15" customHeight="1">
      <c r="J1543" s="23"/>
    </row>
    <row r="1544" s="7" customFormat="1" ht="15" customHeight="1">
      <c r="J1544" s="23"/>
    </row>
    <row r="1545" s="7" customFormat="1" ht="15" customHeight="1">
      <c r="J1545" s="23"/>
    </row>
    <row r="1546" s="7" customFormat="1" ht="15" customHeight="1">
      <c r="J1546" s="23"/>
    </row>
    <row r="1547" s="7" customFormat="1" ht="15" customHeight="1">
      <c r="J1547" s="23"/>
    </row>
    <row r="1548" s="7" customFormat="1" ht="15" customHeight="1">
      <c r="J1548" s="23"/>
    </row>
    <row r="1549" s="7" customFormat="1" ht="15" customHeight="1">
      <c r="J1549" s="23"/>
    </row>
    <row r="1550" s="7" customFormat="1" ht="15" customHeight="1">
      <c r="J1550" s="23"/>
    </row>
    <row r="1551" s="7" customFormat="1" ht="15" customHeight="1">
      <c r="J1551" s="23"/>
    </row>
    <row r="1552" s="7" customFormat="1" ht="15" customHeight="1">
      <c r="J1552" s="23"/>
    </row>
    <row r="1553" s="7" customFormat="1" ht="15" customHeight="1"/>
    <row r="1554" s="7" customFormat="1" ht="15" customHeight="1"/>
    <row r="1555" s="7" customFormat="1" ht="15" customHeight="1"/>
    <row r="1556" s="7" customFormat="1" ht="15" customHeight="1"/>
    <row r="1557" s="7" customFormat="1" ht="15" customHeight="1"/>
    <row r="1558" s="7" customFormat="1" ht="15" customHeight="1"/>
    <row r="1559" s="7" customFormat="1" ht="15" customHeight="1"/>
    <row r="1560" s="7" customFormat="1" ht="15" customHeight="1"/>
    <row r="1561" s="7" customFormat="1" ht="15" customHeight="1"/>
    <row r="1562" s="7" customFormat="1" ht="15" customHeight="1"/>
    <row r="1563" s="7" customFormat="1" ht="15" customHeight="1"/>
    <row r="1564" s="7" customFormat="1" ht="15" customHeight="1"/>
    <row r="1565" s="7" customFormat="1" ht="15" customHeight="1"/>
    <row r="1566" s="7" customFormat="1" ht="15" customHeight="1"/>
    <row r="1567" s="7" customFormat="1" ht="15" customHeight="1"/>
    <row r="1568" s="7" customFormat="1" ht="15" customHeight="1"/>
    <row r="1569" s="7" customFormat="1" ht="15" customHeight="1"/>
    <row r="1570" s="7" customFormat="1" ht="15" customHeight="1"/>
    <row r="1571" s="7" customFormat="1" ht="15" customHeight="1"/>
    <row r="1572" s="7" customFormat="1" ht="15" customHeight="1"/>
    <row r="1573" s="7" customFormat="1" ht="15" customHeight="1"/>
    <row r="1574" s="7" customFormat="1" ht="15" customHeight="1"/>
    <row r="1575" s="7" customFormat="1" ht="15" customHeight="1"/>
    <row r="1576" s="7" customFormat="1" ht="15" customHeight="1"/>
    <row r="1577" s="7" customFormat="1" ht="15" customHeight="1"/>
    <row r="1578" s="7" customFormat="1" ht="15" customHeight="1"/>
    <row r="1579" s="7" customFormat="1" ht="15" customHeight="1"/>
    <row r="1580" s="7" customFormat="1" ht="15" customHeight="1"/>
    <row r="1581" s="7" customFormat="1" ht="15" customHeight="1"/>
    <row r="1582" s="7" customFormat="1" ht="15" customHeight="1"/>
    <row r="1583" s="7" customFormat="1" ht="15" customHeight="1"/>
    <row r="1584" s="7" customFormat="1" ht="15" customHeight="1"/>
    <row r="1585" s="7" customFormat="1" ht="15" customHeight="1"/>
    <row r="1586" s="7" customFormat="1" ht="15" customHeight="1"/>
    <row r="1587" s="7" customFormat="1" ht="15" customHeight="1"/>
    <row r="1588" s="7" customFormat="1" ht="15" customHeight="1"/>
    <row r="1589" s="7" customFormat="1" ht="15" customHeight="1"/>
    <row r="1590" s="7" customFormat="1" ht="15" customHeight="1"/>
    <row r="1591" s="7" customFormat="1" ht="15" customHeight="1"/>
    <row r="1592" s="7" customFormat="1" ht="15" customHeight="1"/>
    <row r="1593" s="7" customFormat="1" ht="15" customHeight="1"/>
    <row r="1594" s="7" customFormat="1" ht="15" customHeight="1"/>
    <row r="1595" s="7" customFormat="1" ht="15" customHeight="1"/>
    <row r="1596" s="7" customFormat="1" ht="15" customHeight="1"/>
    <row r="1597" s="7" customFormat="1" ht="15" customHeight="1"/>
    <row r="1598" s="7" customFormat="1" ht="15" customHeight="1"/>
    <row r="1599" s="7" customFormat="1" ht="15" customHeight="1"/>
    <row r="1600" s="7" customFormat="1" ht="15" customHeight="1"/>
    <row r="1601" s="7" customFormat="1" ht="15" customHeight="1"/>
    <row r="1602" s="7" customFormat="1" ht="15" customHeight="1"/>
    <row r="1603" s="7" customFormat="1" ht="15" customHeight="1"/>
    <row r="1604" s="7" customFormat="1" ht="15" customHeight="1"/>
    <row r="1605" s="7" customFormat="1" ht="15" customHeight="1"/>
    <row r="1606" s="7" customFormat="1" ht="15" customHeight="1"/>
    <row r="1607" s="7" customFormat="1" ht="15" customHeight="1"/>
    <row r="1608" s="7" customFormat="1" ht="15" customHeight="1"/>
    <row r="1609" s="7" customFormat="1" ht="15" customHeight="1"/>
    <row r="1610" s="7" customFormat="1" ht="15" customHeight="1"/>
    <row r="1611" s="7" customFormat="1" ht="15" customHeight="1"/>
    <row r="1612" s="7" customFormat="1" ht="15" customHeight="1"/>
    <row r="1613" s="7" customFormat="1" ht="15" customHeight="1"/>
    <row r="1614" s="7" customFormat="1" ht="15" customHeight="1"/>
    <row r="1615" s="7" customFormat="1" ht="15" customHeight="1"/>
    <row r="1616" s="7" customFormat="1" ht="15" customHeight="1"/>
    <row r="1617" s="7" customFormat="1" ht="15" customHeight="1"/>
    <row r="1618" s="7" customFormat="1" ht="15" customHeight="1"/>
    <row r="1619" s="7" customFormat="1" ht="15" customHeight="1"/>
    <row r="1620" s="7" customFormat="1" ht="15" customHeight="1"/>
    <row r="1621" s="7" customFormat="1" ht="15" customHeight="1"/>
    <row r="1622" s="7" customFormat="1" ht="15" customHeight="1"/>
    <row r="1623" s="7" customFormat="1" ht="15" customHeight="1"/>
    <row r="1624" s="7" customFormat="1" ht="15" customHeight="1"/>
    <row r="1625" s="7" customFormat="1" ht="15" customHeight="1"/>
    <row r="1626" s="7" customFormat="1" ht="15" customHeight="1"/>
    <row r="1627" s="7" customFormat="1" ht="15" customHeight="1"/>
    <row r="1628" s="7" customFormat="1" ht="15" customHeight="1"/>
    <row r="1629" s="7" customFormat="1" ht="15" customHeight="1"/>
    <row r="1630" s="7" customFormat="1" ht="15" customHeight="1"/>
    <row r="1631" s="7" customFormat="1" ht="15" customHeight="1"/>
    <row r="1632" s="7" customFormat="1" ht="15" customHeight="1"/>
    <row r="1633" s="7" customFormat="1" ht="15" customHeight="1"/>
    <row r="1634" s="7" customFormat="1" ht="15" customHeight="1"/>
    <row r="1635" s="7" customFormat="1" ht="15" customHeight="1"/>
    <row r="1636" s="7" customFormat="1" ht="15" customHeight="1"/>
    <row r="1637" s="7" customFormat="1" ht="15" customHeight="1"/>
    <row r="1638" s="7" customFormat="1" ht="15" customHeight="1"/>
    <row r="1639" s="7" customFormat="1" ht="15" customHeight="1"/>
    <row r="1640" s="7" customFormat="1" ht="15" customHeight="1"/>
    <row r="1641" s="7" customFormat="1" ht="15" customHeight="1"/>
    <row r="1642" s="7" customFormat="1" ht="15" customHeight="1"/>
    <row r="1643" s="7" customFormat="1" ht="15" customHeight="1"/>
    <row r="1644" s="7" customFormat="1" ht="15" customHeight="1"/>
    <row r="1645" s="7" customFormat="1" ht="15" customHeight="1"/>
    <row r="1646" s="7" customFormat="1" ht="15" customHeight="1"/>
    <row r="1647" s="7" customFormat="1" ht="15" customHeight="1"/>
    <row r="1648" s="7" customFormat="1" ht="15" customHeight="1"/>
    <row r="1649" s="7" customFormat="1" ht="15" customHeight="1"/>
    <row r="1650" s="7" customFormat="1" ht="15" customHeight="1"/>
    <row r="1651" s="7" customFormat="1" ht="15" customHeight="1"/>
    <row r="1652" s="7" customFormat="1" ht="15" customHeight="1"/>
    <row r="1653" s="7" customFormat="1" ht="15" customHeight="1"/>
    <row r="1654" s="7" customFormat="1" ht="15" customHeight="1"/>
    <row r="1655" s="7" customFormat="1" ht="15" customHeight="1"/>
    <row r="1656" s="7" customFormat="1" ht="15" customHeight="1"/>
    <row r="1657" s="7" customFormat="1" ht="15" customHeight="1"/>
    <row r="1658" s="7" customFormat="1" ht="15" customHeight="1"/>
    <row r="1659" s="7" customFormat="1" ht="15" customHeight="1"/>
    <row r="1660" s="7" customFormat="1" ht="15" customHeight="1"/>
    <row r="1661" s="7" customFormat="1" ht="15" customHeight="1"/>
    <row r="1662" s="7" customFormat="1" ht="15" customHeight="1"/>
    <row r="1663" s="7" customFormat="1" ht="15" customHeight="1"/>
    <row r="1664" s="7" customFormat="1" ht="15" customHeight="1"/>
    <row r="1665" s="7" customFormat="1" ht="15" customHeight="1"/>
    <row r="1666" s="7" customFormat="1" ht="15" customHeight="1"/>
    <row r="1667" s="7" customFormat="1" ht="15" customHeight="1"/>
    <row r="1668" s="7" customFormat="1" ht="15" customHeight="1"/>
    <row r="1669" s="7" customFormat="1" ht="15" customHeight="1"/>
    <row r="1670" s="7" customFormat="1" ht="15" customHeight="1"/>
    <row r="1671" s="7" customFormat="1" ht="15" customHeight="1"/>
    <row r="1672" s="7" customFormat="1" ht="15" customHeight="1"/>
    <row r="1673" s="7" customFormat="1" ht="15" customHeight="1"/>
    <row r="1674" s="7" customFormat="1" ht="15" customHeight="1"/>
    <row r="1675" s="7" customFormat="1" ht="15" customHeight="1"/>
    <row r="1676" s="7" customFormat="1" ht="15" customHeight="1"/>
    <row r="1677" s="7" customFormat="1" ht="15" customHeight="1"/>
    <row r="1678" s="7" customFormat="1" ht="15" customHeight="1"/>
    <row r="1679" s="7" customFormat="1" ht="15" customHeight="1"/>
    <row r="1680" s="7" customFormat="1" ht="15" customHeight="1"/>
    <row r="1681" s="7" customFormat="1" ht="15" customHeight="1"/>
    <row r="1682" s="7" customFormat="1" ht="15" customHeight="1"/>
    <row r="1683" s="7" customFormat="1" ht="15" customHeight="1"/>
    <row r="1684" s="7" customFormat="1" ht="15" customHeight="1"/>
    <row r="1685" s="7" customFormat="1" ht="15" customHeight="1"/>
    <row r="1686" s="7" customFormat="1" ht="15" customHeight="1"/>
    <row r="1687" s="7" customFormat="1" ht="15" customHeight="1"/>
    <row r="1688" s="7" customFormat="1" ht="15" customHeight="1"/>
    <row r="1689" s="7" customFormat="1" ht="15" customHeight="1"/>
    <row r="1690" s="7" customFormat="1" ht="15" customHeight="1"/>
    <row r="1691" s="7" customFormat="1" ht="15" customHeight="1"/>
    <row r="1692" s="7" customFormat="1" ht="15" customHeight="1"/>
    <row r="1693" s="7" customFormat="1" ht="15" customHeight="1"/>
    <row r="1694" s="7" customFormat="1" ht="15" customHeight="1"/>
    <row r="1695" s="7" customFormat="1" ht="15" customHeight="1"/>
    <row r="1696" s="7" customFormat="1" ht="15" customHeight="1"/>
    <row r="1697" s="7" customFormat="1" ht="15" customHeight="1"/>
    <row r="1698" s="7" customFormat="1" ht="15" customHeight="1"/>
    <row r="1699" s="7" customFormat="1" ht="15" customHeight="1"/>
    <row r="1700" s="7" customFormat="1" ht="15" customHeight="1"/>
    <row r="1701" s="7" customFormat="1" ht="15" customHeight="1"/>
    <row r="1702" s="7" customFormat="1" ht="15" customHeight="1"/>
    <row r="1703" s="7" customFormat="1" ht="15" customHeight="1"/>
    <row r="1704" s="7" customFormat="1" ht="15" customHeight="1"/>
    <row r="1705" s="7" customFormat="1" ht="15" customHeight="1"/>
    <row r="1706" s="7" customFormat="1" ht="15" customHeight="1"/>
    <row r="1707" s="7" customFormat="1" ht="15" customHeight="1"/>
    <row r="1708" s="7" customFormat="1" ht="15" customHeight="1"/>
    <row r="1709" s="7" customFormat="1" ht="15" customHeight="1"/>
    <row r="1710" s="7" customFormat="1" ht="15" customHeight="1"/>
    <row r="1711" s="7" customFormat="1" ht="15" customHeight="1"/>
    <row r="1712" s="7" customFormat="1" ht="15" customHeight="1"/>
    <row r="1713" s="7" customFormat="1" ht="15" customHeight="1"/>
    <row r="1714" s="7" customFormat="1" ht="15" customHeight="1"/>
    <row r="1715" s="7" customFormat="1" ht="15" customHeight="1"/>
    <row r="1716" s="7" customFormat="1" ht="15" customHeight="1"/>
    <row r="1717" s="7" customFormat="1" ht="15" customHeight="1"/>
    <row r="1718" s="7" customFormat="1" ht="15" customHeight="1"/>
    <row r="1719" s="7" customFormat="1" ht="15" customHeight="1"/>
    <row r="1720" s="7" customFormat="1" ht="15" customHeight="1"/>
    <row r="1721" s="7" customFormat="1" ht="15" customHeight="1"/>
    <row r="1722" s="7" customFormat="1" ht="15" customHeight="1"/>
    <row r="1723" s="7" customFormat="1" ht="15" customHeight="1"/>
    <row r="1724" s="7" customFormat="1" ht="15" customHeight="1"/>
    <row r="1725" s="7" customFormat="1" ht="15" customHeight="1"/>
    <row r="1726" s="7" customFormat="1" ht="15" customHeight="1"/>
    <row r="1727" s="7" customFormat="1" ht="15" customHeight="1"/>
    <row r="1728" s="7" customFormat="1" ht="15" customHeight="1"/>
    <row r="1729" s="7" customFormat="1" ht="15" customHeight="1"/>
    <row r="1730" s="7" customFormat="1" ht="15" customHeight="1"/>
    <row r="1731" s="7" customFormat="1" ht="15" customHeight="1"/>
    <row r="1732" s="7" customFormat="1" ht="15" customHeight="1"/>
    <row r="1733" s="7" customFormat="1" ht="15" customHeight="1"/>
    <row r="1734" s="7" customFormat="1" ht="15" customHeight="1"/>
    <row r="1735" s="7" customFormat="1" ht="15" customHeight="1"/>
    <row r="1736" s="7" customFormat="1" ht="15" customHeight="1"/>
    <row r="1737" s="7" customFormat="1" ht="15" customHeight="1"/>
    <row r="1738" s="7" customFormat="1" ht="15" customHeight="1"/>
    <row r="1739" s="7" customFormat="1" ht="15" customHeight="1"/>
    <row r="1740" s="7" customFormat="1" ht="15" customHeight="1"/>
    <row r="1741" s="7" customFormat="1" ht="15" customHeight="1"/>
    <row r="1742" s="7" customFormat="1" ht="15" customHeight="1"/>
    <row r="1743" s="7" customFormat="1" ht="15" customHeight="1"/>
    <row r="1744" s="7" customFormat="1" ht="15" customHeight="1"/>
    <row r="1745" s="7" customFormat="1" ht="15" customHeight="1"/>
    <row r="1746" s="7" customFormat="1" ht="15" customHeight="1"/>
    <row r="1747" s="7" customFormat="1" ht="15" customHeight="1"/>
    <row r="1748" s="7" customFormat="1" ht="15" customHeight="1"/>
    <row r="1749" s="7" customFormat="1" ht="15" customHeight="1"/>
    <row r="1750" s="7" customFormat="1" ht="15" customHeight="1"/>
    <row r="1751" s="7" customFormat="1" ht="15" customHeight="1"/>
    <row r="1752" s="7" customFormat="1" ht="15" customHeight="1"/>
    <row r="1753" s="7" customFormat="1" ht="15" customHeight="1"/>
    <row r="1754" s="7" customFormat="1" ht="15" customHeight="1"/>
    <row r="1755" s="7" customFormat="1" ht="15" customHeight="1"/>
    <row r="1756" s="7" customFormat="1" ht="15" customHeight="1"/>
    <row r="1757" s="7" customFormat="1" ht="15" customHeight="1"/>
    <row r="1758" s="7" customFormat="1" ht="15" customHeight="1"/>
    <row r="1759" s="7" customFormat="1" ht="15" customHeight="1"/>
    <row r="1760" s="7" customFormat="1" ht="15" customHeight="1"/>
    <row r="1761" s="7" customFormat="1" ht="15" customHeight="1"/>
    <row r="1762" s="7" customFormat="1" ht="15" customHeight="1"/>
    <row r="1763" s="7" customFormat="1" ht="15" customHeight="1"/>
    <row r="1764" s="7" customFormat="1" ht="15" customHeight="1"/>
    <row r="1765" s="7" customFormat="1" ht="15" customHeight="1"/>
    <row r="1766" s="7" customFormat="1" ht="15" customHeight="1"/>
    <row r="1767" s="7" customFormat="1" ht="15" customHeight="1"/>
    <row r="1768" s="7" customFormat="1" ht="15" customHeight="1"/>
    <row r="1769" s="7" customFormat="1" ht="15" customHeight="1"/>
    <row r="1770" s="7" customFormat="1" ht="15" customHeight="1"/>
    <row r="1771" s="7" customFormat="1" ht="15" customHeight="1"/>
    <row r="1772" s="7" customFormat="1" ht="15" customHeight="1"/>
    <row r="1773" s="7" customFormat="1" ht="15" customHeight="1"/>
    <row r="1774" s="7" customFormat="1" ht="15" customHeight="1"/>
    <row r="1775" s="7" customFormat="1" ht="15" customHeight="1"/>
    <row r="1776" s="7" customFormat="1" ht="15" customHeight="1"/>
    <row r="1777" s="7" customFormat="1" ht="15" customHeight="1"/>
    <row r="1778" s="7" customFormat="1" ht="15" customHeight="1"/>
    <row r="1779" s="7" customFormat="1" ht="15" customHeight="1"/>
    <row r="1780" s="7" customFormat="1" ht="15" customHeight="1"/>
    <row r="1781" s="7" customFormat="1" ht="15" customHeight="1"/>
    <row r="1782" s="7" customFormat="1" ht="15" customHeight="1"/>
    <row r="1783" s="7" customFormat="1" ht="15" customHeight="1"/>
    <row r="1784" s="7" customFormat="1" ht="15" customHeight="1"/>
    <row r="1785" s="7" customFormat="1" ht="15" customHeight="1"/>
    <row r="1786" s="7" customFormat="1" ht="15" customHeight="1"/>
    <row r="1787" s="7" customFormat="1" ht="15" customHeight="1"/>
    <row r="1788" s="7" customFormat="1" ht="15" customHeight="1"/>
    <row r="1789" s="7" customFormat="1" ht="15" customHeight="1"/>
    <row r="1790" s="7" customFormat="1" ht="15" customHeight="1"/>
    <row r="1791" s="7" customFormat="1" ht="15" customHeight="1"/>
    <row r="1792" s="7" customFormat="1" ht="15" customHeight="1"/>
    <row r="1793" s="7" customFormat="1" ht="15" customHeight="1"/>
    <row r="1794" s="7" customFormat="1" ht="15" customHeight="1"/>
    <row r="1795" s="7" customFormat="1" ht="15" customHeight="1"/>
    <row r="1796" s="7" customFormat="1" ht="15" customHeight="1"/>
    <row r="1797" s="7" customFormat="1" ht="15" customHeight="1"/>
    <row r="1798" s="7" customFormat="1" ht="15" customHeight="1"/>
    <row r="1799" s="7" customFormat="1" ht="15" customHeight="1"/>
    <row r="1800" s="7" customFormat="1" ht="15" customHeight="1"/>
    <row r="1801" s="7" customFormat="1" ht="15" customHeight="1"/>
    <row r="1802" s="7" customFormat="1" ht="15" customHeight="1"/>
    <row r="1803" s="7" customFormat="1" ht="15" customHeight="1"/>
    <row r="1804" s="7" customFormat="1" ht="15" customHeight="1"/>
    <row r="1805" s="7" customFormat="1" ht="15" customHeight="1"/>
    <row r="1806" s="7" customFormat="1" ht="15" customHeight="1"/>
    <row r="1807" s="7" customFormat="1" ht="15" customHeight="1"/>
    <row r="1808" s="7" customFormat="1" ht="15" customHeight="1"/>
    <row r="1809" s="7" customFormat="1" ht="15" customHeight="1"/>
    <row r="1810" s="7" customFormat="1" ht="15" customHeight="1"/>
    <row r="1811" s="7" customFormat="1" ht="15" customHeight="1"/>
    <row r="1812" s="7" customFormat="1" ht="15" customHeight="1"/>
    <row r="1813" s="7" customFormat="1" ht="15" customHeight="1"/>
    <row r="1814" s="7" customFormat="1" ht="15" customHeight="1"/>
    <row r="1815" s="7" customFormat="1" ht="15" customHeight="1"/>
    <row r="1816" s="7" customFormat="1" ht="15" customHeight="1"/>
    <row r="1817" s="7" customFormat="1" ht="15" customHeight="1"/>
    <row r="1818" s="7" customFormat="1" ht="15" customHeight="1"/>
    <row r="1819" s="7" customFormat="1" ht="15" customHeight="1"/>
    <row r="1820" s="7" customFormat="1" ht="15" customHeight="1"/>
    <row r="1821" s="7" customFormat="1" ht="15" customHeight="1"/>
    <row r="1822" s="7" customFormat="1" ht="15" customHeight="1"/>
    <row r="1823" s="7" customFormat="1" ht="15" customHeight="1"/>
    <row r="1824" s="7" customFormat="1" ht="15" customHeight="1"/>
    <row r="1825" s="7" customFormat="1" ht="15" customHeight="1"/>
    <row r="1826" s="7" customFormat="1" ht="15" customHeight="1"/>
    <row r="1827" s="7" customFormat="1" ht="15" customHeight="1"/>
    <row r="1828" s="7" customFormat="1" ht="15" customHeight="1"/>
    <row r="1829" s="7" customFormat="1" ht="15" customHeight="1"/>
    <row r="1830" s="7" customFormat="1" ht="15" customHeight="1"/>
    <row r="1831" s="7" customFormat="1" ht="15" customHeight="1"/>
    <row r="1832" s="7" customFormat="1" ht="15" customHeight="1"/>
    <row r="1833" s="7" customFormat="1" ht="15" customHeight="1"/>
    <row r="1834" s="7" customFormat="1" ht="15" customHeight="1"/>
    <row r="1835" s="7" customFormat="1" ht="15" customHeight="1"/>
    <row r="1836" s="7" customFormat="1" ht="15" customHeight="1"/>
    <row r="1837" s="7" customFormat="1" ht="15" customHeight="1"/>
    <row r="1838" s="7" customFormat="1" ht="15" customHeight="1"/>
    <row r="1839" s="7" customFormat="1" ht="15" customHeight="1"/>
    <row r="1840" s="7" customFormat="1" ht="15" customHeight="1"/>
    <row r="1841" s="7" customFormat="1" ht="15" customHeight="1"/>
    <row r="1842" s="7" customFormat="1" ht="15" customHeight="1"/>
    <row r="1843" s="7" customFormat="1" ht="15" customHeight="1"/>
    <row r="1844" s="7" customFormat="1" ht="15" customHeight="1"/>
    <row r="1845" s="7" customFormat="1" ht="15" customHeight="1"/>
    <row r="1846" s="7" customFormat="1" ht="15" customHeight="1"/>
    <row r="1847" s="7" customFormat="1" ht="15" customHeight="1"/>
    <row r="1848" s="7" customFormat="1" ht="15" customHeight="1"/>
    <row r="1849" s="7" customFormat="1" ht="15" customHeight="1"/>
    <row r="1850" s="7" customFormat="1" ht="15" customHeight="1"/>
    <row r="1851" s="7" customFormat="1" ht="15" customHeight="1"/>
    <row r="1852" s="7" customFormat="1" ht="15" customHeight="1"/>
    <row r="1853" s="7" customFormat="1" ht="15" customHeight="1"/>
    <row r="1854" s="7" customFormat="1" ht="15" customHeight="1"/>
    <row r="1855" s="7" customFormat="1" ht="15" customHeight="1"/>
    <row r="1856" s="7" customFormat="1" ht="15" customHeight="1"/>
    <row r="1857" s="7" customFormat="1" ht="15" customHeight="1"/>
    <row r="1858" s="7" customFormat="1" ht="15" customHeight="1"/>
    <row r="1859" s="7" customFormat="1" ht="15" customHeight="1"/>
    <row r="1860" s="7" customFormat="1" ht="15" customHeight="1"/>
    <row r="1861" s="7" customFormat="1" ht="15" customHeight="1"/>
    <row r="1862" s="7" customFormat="1" ht="15" customHeight="1"/>
    <row r="1863" s="7" customFormat="1" ht="15" customHeight="1"/>
    <row r="1864" s="7" customFormat="1" ht="15" customHeight="1"/>
    <row r="1865" s="7" customFormat="1" ht="15" customHeight="1"/>
    <row r="1866" s="7" customFormat="1" ht="15" customHeight="1"/>
    <row r="1867" s="7" customFormat="1" ht="15" customHeight="1"/>
    <row r="1868" s="7" customFormat="1" ht="15" customHeight="1"/>
    <row r="1869" s="7" customFormat="1" ht="15" customHeight="1"/>
    <row r="1870" s="7" customFormat="1" ht="15" customHeight="1"/>
    <row r="1871" s="7" customFormat="1" ht="15" customHeight="1"/>
    <row r="1872" s="7" customFormat="1" ht="15" customHeight="1"/>
    <row r="1873" s="7" customFormat="1" ht="15" customHeight="1"/>
    <row r="1874" s="7" customFormat="1" ht="15" customHeight="1"/>
    <row r="1875" s="7" customFormat="1" ht="15" customHeight="1"/>
    <row r="1876" s="7" customFormat="1" ht="15" customHeight="1"/>
    <row r="1877" s="7" customFormat="1" ht="15" customHeight="1"/>
    <row r="1878" s="7" customFormat="1" ht="15" customHeight="1"/>
    <row r="1879" s="7" customFormat="1" ht="15" customHeight="1"/>
    <row r="1880" s="7" customFormat="1" ht="15" customHeight="1"/>
    <row r="1881" s="7" customFormat="1" ht="15" customHeight="1"/>
    <row r="1882" s="7" customFormat="1" ht="15" customHeight="1"/>
    <row r="1883" s="7" customFormat="1" ht="15" customHeight="1"/>
    <row r="1884" s="7" customFormat="1" ht="15" customHeight="1"/>
    <row r="1885" s="7" customFormat="1" ht="15" customHeight="1"/>
    <row r="1886" s="7" customFormat="1" ht="15" customHeight="1"/>
    <row r="1887" s="7" customFormat="1" ht="15" customHeight="1"/>
    <row r="1888" s="7" customFormat="1" ht="15" customHeight="1"/>
    <row r="1889" s="7" customFormat="1" ht="15" customHeight="1"/>
    <row r="1890" s="7" customFormat="1" ht="15" customHeight="1"/>
    <row r="1891" s="7" customFormat="1" ht="15" customHeight="1"/>
    <row r="1892" s="7" customFormat="1" ht="15" customHeight="1"/>
    <row r="1893" s="7" customFormat="1" ht="15" customHeight="1"/>
    <row r="1894" s="7" customFormat="1" ht="15" customHeight="1"/>
    <row r="1895" s="7" customFormat="1" ht="15" customHeight="1"/>
    <row r="1896" s="7" customFormat="1" ht="15" customHeight="1"/>
    <row r="1897" s="7" customFormat="1" ht="15" customHeight="1"/>
    <row r="1898" s="7" customFormat="1" ht="15" customHeight="1"/>
    <row r="1899" s="7" customFormat="1" ht="15" customHeight="1"/>
    <row r="1900" s="7" customFormat="1" ht="15" customHeight="1"/>
    <row r="1901" s="7" customFormat="1" ht="15" customHeight="1"/>
    <row r="1902" s="7" customFormat="1" ht="15" customHeight="1"/>
    <row r="1903" s="7" customFormat="1" ht="15" customHeight="1"/>
    <row r="1904" s="7" customFormat="1" ht="15" customHeight="1"/>
    <row r="1905" s="7" customFormat="1" ht="15" customHeight="1"/>
    <row r="1906" s="7" customFormat="1" ht="15" customHeight="1"/>
    <row r="1907" s="7" customFormat="1" ht="15" customHeight="1"/>
    <row r="1908" s="7" customFormat="1" ht="15" customHeight="1"/>
    <row r="1909" s="7" customFormat="1" ht="15" customHeight="1"/>
    <row r="1910" s="7" customFormat="1" ht="15" customHeight="1"/>
    <row r="1911" s="7" customFormat="1" ht="15" customHeight="1"/>
    <row r="1912" s="7" customFormat="1" ht="15" customHeight="1"/>
    <row r="1913" s="7" customFormat="1" ht="15" customHeight="1"/>
    <row r="1914" s="7" customFormat="1" ht="15" customHeight="1"/>
    <row r="1915" s="7" customFormat="1" ht="15" customHeight="1"/>
    <row r="1916" s="7" customFormat="1" ht="15" customHeight="1"/>
    <row r="1917" s="7" customFormat="1" ht="15" customHeight="1"/>
    <row r="1918" s="7" customFormat="1" ht="15" customHeight="1"/>
    <row r="1919" s="7" customFormat="1" ht="15" customHeight="1"/>
    <row r="1920" s="7" customFormat="1" ht="15" customHeight="1"/>
    <row r="1921" s="7" customFormat="1" ht="15" customHeight="1"/>
    <row r="1922" s="7" customFormat="1" ht="15" customHeight="1"/>
    <row r="1923" s="7" customFormat="1" ht="15" customHeight="1"/>
    <row r="1924" s="7" customFormat="1" ht="15" customHeight="1"/>
    <row r="1925" s="7" customFormat="1" ht="15" customHeight="1"/>
    <row r="1926" s="7" customFormat="1" ht="15" customHeight="1"/>
    <row r="1927" s="7" customFormat="1" ht="15" customHeight="1"/>
    <row r="1928" s="7" customFormat="1" ht="15" customHeight="1"/>
    <row r="1929" s="7" customFormat="1" ht="15" customHeight="1"/>
    <row r="1930" s="7" customFormat="1" ht="15" customHeight="1"/>
    <row r="1931" s="7" customFormat="1" ht="15" customHeight="1"/>
    <row r="1932" s="7" customFormat="1" ht="15" customHeight="1"/>
    <row r="1933" s="7" customFormat="1" ht="15" customHeight="1"/>
    <row r="1934" s="7" customFormat="1" ht="15" customHeight="1"/>
    <row r="1935" s="7" customFormat="1" ht="15" customHeight="1"/>
    <row r="1936" s="7" customFormat="1" ht="15" customHeight="1"/>
    <row r="1937" s="7" customFormat="1" ht="15" customHeight="1"/>
    <row r="1938" s="7" customFormat="1" ht="15" customHeight="1"/>
    <row r="1939" s="7" customFormat="1" ht="15" customHeight="1"/>
    <row r="1940" s="7" customFormat="1" ht="15" customHeight="1"/>
    <row r="1941" s="7" customFormat="1" ht="15" customHeight="1"/>
    <row r="1942" s="7" customFormat="1" ht="15" customHeight="1"/>
    <row r="1943" s="7" customFormat="1" ht="15" customHeight="1"/>
    <row r="1944" s="7" customFormat="1" ht="15" customHeight="1"/>
    <row r="1945" s="7" customFormat="1" ht="15" customHeight="1"/>
    <row r="1946" s="7" customFormat="1" ht="15" customHeight="1"/>
    <row r="1947" s="7" customFormat="1" ht="15" customHeight="1"/>
    <row r="1948" s="7" customFormat="1" ht="15" customHeight="1"/>
    <row r="1949" s="7" customFormat="1" ht="15" customHeight="1"/>
    <row r="1950" s="7" customFormat="1" ht="15" customHeight="1"/>
    <row r="1951" s="7" customFormat="1" ht="15" customHeight="1"/>
    <row r="1952" s="7" customFormat="1" ht="15" customHeight="1"/>
    <row r="1953" s="7" customFormat="1" ht="15" customHeight="1"/>
    <row r="1954" s="7" customFormat="1" ht="15" customHeight="1"/>
    <row r="1955" s="7" customFormat="1" ht="15" customHeight="1"/>
    <row r="1956" s="7" customFormat="1" ht="15" customHeight="1"/>
    <row r="1957" s="7" customFormat="1" ht="15" customHeight="1"/>
    <row r="1958" s="7" customFormat="1" ht="15" customHeight="1"/>
    <row r="1959" s="7" customFormat="1" ht="15" customHeight="1"/>
    <row r="1960" s="7" customFormat="1" ht="15" customHeight="1"/>
    <row r="1961" s="7" customFormat="1" ht="15" customHeight="1"/>
    <row r="1962" s="7" customFormat="1" ht="15" customHeight="1"/>
    <row r="1963" s="7" customFormat="1" ht="15" customHeight="1"/>
    <row r="1964" s="7" customFormat="1" ht="15" customHeight="1"/>
    <row r="1965" s="7" customFormat="1" ht="15" customHeight="1"/>
    <row r="1966" s="7" customFormat="1" ht="15" customHeight="1"/>
    <row r="1967" s="7" customFormat="1" ht="15" customHeight="1"/>
    <row r="1968" s="7" customFormat="1" ht="15" customHeight="1"/>
    <row r="1969" s="7" customFormat="1" ht="15" customHeight="1"/>
    <row r="1970" s="7" customFormat="1" ht="15" customHeight="1"/>
    <row r="1971" s="7" customFormat="1" ht="15" customHeight="1"/>
    <row r="1972" s="7" customFormat="1" ht="15" customHeight="1"/>
    <row r="1973" s="7" customFormat="1" ht="15" customHeight="1"/>
    <row r="1974" s="7" customFormat="1" ht="15" customHeight="1"/>
    <row r="1975" s="7" customFormat="1" ht="15" customHeight="1"/>
    <row r="1976" s="7" customFormat="1" ht="15" customHeight="1"/>
    <row r="1977" s="7" customFormat="1" ht="15" customHeight="1"/>
    <row r="1978" s="7" customFormat="1" ht="15" customHeight="1"/>
    <row r="1979" s="7" customFormat="1" ht="15" customHeight="1"/>
    <row r="1980" s="7" customFormat="1" ht="15" customHeight="1"/>
    <row r="1981" s="7" customFormat="1" ht="15" customHeight="1"/>
    <row r="1982" s="7" customFormat="1" ht="15" customHeight="1"/>
    <row r="1983" s="7" customFormat="1" ht="15" customHeight="1"/>
    <row r="1984" s="7" customFormat="1" ht="15" customHeight="1"/>
    <row r="1985" s="7" customFormat="1" ht="15" customHeight="1"/>
    <row r="1986" s="7" customFormat="1" ht="15" customHeight="1"/>
    <row r="1987" s="7" customFormat="1" ht="15" customHeight="1"/>
    <row r="1988" s="7" customFormat="1" ht="15" customHeight="1"/>
    <row r="1989" s="7" customFormat="1" ht="15" customHeight="1"/>
    <row r="1990" s="7" customFormat="1" ht="15" customHeight="1"/>
    <row r="1991" s="7" customFormat="1" ht="15" customHeight="1"/>
    <row r="1992" s="7" customFormat="1" ht="15" customHeight="1"/>
    <row r="1993" s="7" customFormat="1" ht="15" customHeight="1"/>
    <row r="1994" s="7" customFormat="1" ht="15" customHeight="1"/>
    <row r="1995" s="7" customFormat="1" ht="15" customHeight="1"/>
    <row r="1996" s="7" customFormat="1" ht="15" customHeight="1"/>
    <row r="1997" s="7" customFormat="1" ht="15" customHeight="1"/>
    <row r="1998" s="7" customFormat="1" ht="15" customHeight="1"/>
    <row r="1999" s="7" customFormat="1" ht="15" customHeight="1"/>
    <row r="2000" s="7" customFormat="1" ht="15" customHeight="1"/>
    <row r="2001" s="7" customFormat="1" ht="15" customHeight="1"/>
    <row r="2002" s="7" customFormat="1" ht="15" customHeight="1"/>
    <row r="2003" s="7" customFormat="1" ht="15" customHeight="1"/>
    <row r="2004" s="7" customFormat="1" ht="15" customHeight="1"/>
    <row r="2005" s="7" customFormat="1" ht="15" customHeight="1"/>
    <row r="2006" s="7" customFormat="1" ht="15" customHeight="1"/>
    <row r="2007" s="7" customFormat="1" ht="15" customHeight="1"/>
    <row r="2008" s="7" customFormat="1" ht="15" customHeight="1"/>
    <row r="2009" s="7" customFormat="1" ht="15" customHeight="1"/>
    <row r="2010" s="7" customFormat="1" ht="15" customHeight="1"/>
    <row r="2011" s="7" customFormat="1" ht="15" customHeight="1"/>
    <row r="2012" s="7" customFormat="1" ht="15" customHeight="1"/>
    <row r="2013" s="7" customFormat="1" ht="15" customHeight="1"/>
    <row r="2014" s="7" customFormat="1" ht="15" customHeight="1"/>
    <row r="2015" s="7" customFormat="1" ht="15" customHeight="1"/>
    <row r="2016" s="7" customFormat="1" ht="15" customHeight="1"/>
    <row r="2017" s="7" customFormat="1" ht="15" customHeight="1"/>
    <row r="2018" s="7" customFormat="1" ht="15" customHeight="1"/>
    <row r="2019" s="7" customFormat="1" ht="15" customHeight="1"/>
    <row r="2020" s="7" customFormat="1" ht="15" customHeight="1"/>
    <row r="2021" s="7" customFormat="1" ht="15" customHeight="1"/>
    <row r="2022" s="7" customFormat="1" ht="15" customHeight="1"/>
    <row r="2023" s="7" customFormat="1" ht="15" customHeight="1"/>
    <row r="2024" s="7" customFormat="1" ht="15" customHeight="1"/>
    <row r="2025" s="7" customFormat="1" ht="15" customHeight="1"/>
    <row r="2026" s="7" customFormat="1" ht="15" customHeight="1"/>
    <row r="2027" s="7" customFormat="1" ht="15" customHeight="1"/>
    <row r="2028" s="7" customFormat="1" ht="15" customHeight="1"/>
    <row r="2029" s="7" customFormat="1" ht="15" customHeight="1"/>
    <row r="2030" s="7" customFormat="1" ht="15" customHeight="1"/>
    <row r="2031" s="7" customFormat="1" ht="15" customHeight="1"/>
    <row r="2032" s="7" customFormat="1" ht="15" customHeight="1"/>
    <row r="2033" s="7" customFormat="1" ht="15" customHeight="1"/>
    <row r="2034" s="7" customFormat="1" ht="15" customHeight="1"/>
    <row r="2035" s="7" customFormat="1" ht="15" customHeight="1"/>
    <row r="2036" s="7" customFormat="1" ht="15" customHeight="1"/>
    <row r="2037" s="7" customFormat="1" ht="15" customHeight="1"/>
    <row r="2038" s="7" customFormat="1" ht="15" customHeight="1"/>
    <row r="2039" s="7" customFormat="1" ht="15" customHeight="1"/>
    <row r="2040" s="7" customFormat="1" ht="15" customHeight="1"/>
    <row r="2041" s="7" customFormat="1" ht="15" customHeight="1"/>
    <row r="2042" s="7" customFormat="1" ht="15" customHeight="1"/>
    <row r="2043" s="7" customFormat="1" ht="15" customHeight="1"/>
    <row r="2044" s="7" customFormat="1" ht="15" customHeight="1"/>
    <row r="2045" s="7" customFormat="1" ht="15" customHeight="1"/>
    <row r="2046" s="7" customFormat="1" ht="15" customHeight="1"/>
    <row r="2047" s="7" customFormat="1" ht="15" customHeight="1"/>
    <row r="2048" s="7" customFormat="1" ht="15" customHeight="1"/>
    <row r="2049" s="7" customFormat="1" ht="15" customHeight="1"/>
    <row r="2050" s="7" customFormat="1" ht="15" customHeight="1"/>
    <row r="2051" s="7" customFormat="1" ht="15" customHeight="1"/>
    <row r="2052" s="7" customFormat="1" ht="15" customHeight="1"/>
    <row r="2053" s="7" customFormat="1" ht="15" customHeight="1"/>
    <row r="2054" s="7" customFormat="1" ht="15" customHeight="1"/>
    <row r="2055" s="7" customFormat="1" ht="15" customHeight="1"/>
    <row r="2056" s="7" customFormat="1" ht="15" customHeight="1"/>
    <row r="2057" s="7" customFormat="1" ht="15" customHeight="1"/>
    <row r="2058" s="7" customFormat="1" ht="15" customHeight="1"/>
    <row r="2059" s="7" customFormat="1" ht="15" customHeight="1"/>
    <row r="2060" s="7" customFormat="1" ht="15" customHeight="1"/>
    <row r="2061" s="7" customFormat="1" ht="15" customHeight="1"/>
    <row r="2062" s="7" customFormat="1" ht="15" customHeight="1"/>
    <row r="2063" s="7" customFormat="1" ht="15" customHeight="1"/>
    <row r="2064" s="7" customFormat="1" ht="15" customHeight="1"/>
    <row r="2065" s="7" customFormat="1" ht="15" customHeight="1"/>
    <row r="2066" s="7" customFormat="1" ht="15" customHeight="1"/>
    <row r="2067" s="7" customFormat="1" ht="15" customHeight="1"/>
    <row r="2068" s="7" customFormat="1" ht="15" customHeight="1"/>
    <row r="2069" s="7" customFormat="1" ht="15" customHeight="1"/>
    <row r="2070" s="7" customFormat="1" ht="15" customHeight="1"/>
    <row r="2071" s="7" customFormat="1" ht="15" customHeight="1"/>
    <row r="2072" s="7" customFormat="1" ht="15" customHeight="1"/>
    <row r="2073" s="7" customFormat="1" ht="15" customHeight="1"/>
    <row r="2074" s="7" customFormat="1" ht="15" customHeight="1"/>
    <row r="2075" s="7" customFormat="1" ht="15" customHeight="1"/>
    <row r="2076" s="7" customFormat="1" ht="15" customHeight="1"/>
    <row r="2077" s="7" customFormat="1" ht="15" customHeight="1"/>
    <row r="2078" s="7" customFormat="1" ht="15" customHeight="1"/>
    <row r="2079" s="7" customFormat="1" ht="15" customHeight="1"/>
    <row r="2080" s="7" customFormat="1" ht="15" customHeight="1"/>
    <row r="2081" s="7" customFormat="1" ht="15" customHeight="1"/>
    <row r="2082" s="7" customFormat="1" ht="15" customHeight="1"/>
    <row r="2083" s="7" customFormat="1" ht="15" customHeight="1"/>
    <row r="2084" s="7" customFormat="1" ht="15" customHeight="1"/>
    <row r="2085" s="7" customFormat="1" ht="15" customHeight="1"/>
    <row r="2086" s="7" customFormat="1" ht="15" customHeight="1"/>
    <row r="2087" s="7" customFormat="1" ht="15" customHeight="1"/>
    <row r="2088" s="7" customFormat="1" ht="15" customHeight="1"/>
    <row r="2089" s="7" customFormat="1" ht="15" customHeight="1"/>
    <row r="2090" s="7" customFormat="1" ht="15" customHeight="1"/>
    <row r="2091" s="7" customFormat="1" ht="15" customHeight="1"/>
    <row r="2092" s="7" customFormat="1" ht="15" customHeight="1"/>
    <row r="2093" s="7" customFormat="1" ht="15" customHeight="1"/>
    <row r="2094" s="7" customFormat="1" ht="15" customHeight="1"/>
    <row r="2095" s="7" customFormat="1" ht="15" customHeight="1"/>
    <row r="2096" s="7" customFormat="1" ht="15" customHeight="1"/>
    <row r="2097" s="7" customFormat="1" ht="15" customHeight="1"/>
    <row r="2098" s="7" customFormat="1" ht="15" customHeight="1"/>
    <row r="2099" s="7" customFormat="1" ht="15" customHeight="1"/>
    <row r="2100" s="7" customFormat="1" ht="15" customHeight="1"/>
    <row r="2101" s="7" customFormat="1" ht="15" customHeight="1"/>
    <row r="2102" s="7" customFormat="1" ht="15" customHeight="1"/>
    <row r="2103" s="7" customFormat="1" ht="15" customHeight="1"/>
    <row r="2104" s="7" customFormat="1" ht="15" customHeight="1"/>
    <row r="2105" s="7" customFormat="1" ht="15" customHeight="1"/>
    <row r="2106" s="7" customFormat="1" ht="15" customHeight="1"/>
    <row r="2107" s="7" customFormat="1" ht="15" customHeight="1"/>
    <row r="2108" s="7" customFormat="1" ht="15" customHeight="1"/>
    <row r="2109" s="7" customFormat="1" ht="15" customHeight="1"/>
    <row r="2110" s="7" customFormat="1" ht="15" customHeight="1"/>
    <row r="2111" s="7" customFormat="1" ht="15" customHeight="1"/>
    <row r="2112" s="7" customFormat="1" ht="15" customHeight="1"/>
    <row r="2113" s="7" customFormat="1" ht="15" customHeight="1"/>
    <row r="2114" s="7" customFormat="1" ht="15" customHeight="1"/>
    <row r="2115" s="7" customFormat="1" ht="15" customHeight="1"/>
    <row r="2116" s="7" customFormat="1" ht="15" customHeight="1"/>
    <row r="2117" s="7" customFormat="1" ht="15" customHeight="1"/>
    <row r="2118" s="7" customFormat="1" ht="15" customHeight="1"/>
    <row r="2119" s="7" customFormat="1" ht="15" customHeight="1"/>
    <row r="2120" s="7" customFormat="1" ht="15" customHeight="1"/>
    <row r="2121" s="7" customFormat="1" ht="15" customHeight="1"/>
    <row r="2122" s="7" customFormat="1" ht="15" customHeight="1"/>
    <row r="2123" s="7" customFormat="1" ht="15" customHeight="1"/>
    <row r="2124" s="7" customFormat="1" ht="15" customHeight="1"/>
    <row r="2125" s="7" customFormat="1" ht="15" customHeight="1"/>
    <row r="2126" s="7" customFormat="1" ht="15" customHeight="1"/>
    <row r="2127" s="7" customFormat="1" ht="15" customHeight="1"/>
    <row r="2128" s="7" customFormat="1" ht="15" customHeight="1"/>
    <row r="2129" s="7" customFormat="1" ht="15" customHeight="1"/>
    <row r="2130" s="7" customFormat="1" ht="15" customHeight="1"/>
    <row r="2131" s="7" customFormat="1" ht="15" customHeight="1"/>
    <row r="2132" s="7" customFormat="1" ht="15" customHeight="1"/>
    <row r="2133" s="7" customFormat="1" ht="15" customHeight="1"/>
    <row r="2134" s="7" customFormat="1" ht="15" customHeight="1"/>
    <row r="2135" s="7" customFormat="1" ht="15" customHeight="1"/>
    <row r="2136" s="7" customFormat="1" ht="15" customHeight="1"/>
    <row r="2137" s="7" customFormat="1" ht="15" customHeight="1"/>
    <row r="2138" s="7" customFormat="1" ht="15" customHeight="1"/>
    <row r="2139" s="7" customFormat="1" ht="15" customHeight="1"/>
    <row r="2140" s="7" customFormat="1" ht="15" customHeight="1"/>
    <row r="2141" s="7" customFormat="1" ht="15" customHeight="1"/>
    <row r="2142" s="7" customFormat="1" ht="15" customHeight="1"/>
    <row r="2143" s="7" customFormat="1" ht="15" customHeight="1"/>
    <row r="2144" s="7" customFormat="1" ht="15" customHeight="1"/>
    <row r="2145" s="7" customFormat="1" ht="15" customHeight="1"/>
    <row r="2146" s="7" customFormat="1" ht="15" customHeight="1"/>
    <row r="2147" s="7" customFormat="1" ht="15" customHeight="1"/>
    <row r="2148" s="7" customFormat="1" ht="15" customHeight="1"/>
    <row r="2149" s="7" customFormat="1" ht="15" customHeight="1"/>
    <row r="2150" s="7" customFormat="1" ht="15" customHeight="1"/>
    <row r="2151" s="7" customFormat="1" ht="15" customHeight="1"/>
    <row r="2152" s="7" customFormat="1" ht="15" customHeight="1"/>
    <row r="2153" s="7" customFormat="1" ht="15" customHeight="1"/>
    <row r="2154" s="7" customFormat="1" ht="15" customHeight="1"/>
    <row r="2155" s="7" customFormat="1" ht="15" customHeight="1"/>
    <row r="2156" s="7" customFormat="1" ht="15" customHeight="1"/>
    <row r="2157" s="7" customFormat="1" ht="15" customHeight="1"/>
    <row r="2158" s="7" customFormat="1" ht="15" customHeight="1"/>
    <row r="2159" s="7" customFormat="1" ht="15" customHeight="1"/>
    <row r="2160" s="7" customFormat="1" ht="15" customHeight="1"/>
    <row r="2161" s="7" customFormat="1" ht="15" customHeight="1"/>
    <row r="2162" s="7" customFormat="1" ht="15" customHeight="1"/>
    <row r="2163" s="7" customFormat="1" ht="15" customHeight="1"/>
    <row r="2164" s="7" customFormat="1" ht="15" customHeight="1"/>
    <row r="2165" s="7" customFormat="1" ht="15" customHeight="1"/>
    <row r="2166" s="7" customFormat="1" ht="15" customHeight="1"/>
    <row r="2167" s="7" customFormat="1" ht="15" customHeight="1"/>
    <row r="2168" s="7" customFormat="1" ht="15" customHeight="1"/>
    <row r="2169" s="7" customFormat="1" ht="15" customHeight="1"/>
    <row r="2170" s="7" customFormat="1" ht="15" customHeight="1"/>
    <row r="2171" s="7" customFormat="1" ht="15" customHeight="1"/>
    <row r="2172" s="7" customFormat="1" ht="15" customHeight="1"/>
    <row r="2173" s="7" customFormat="1" ht="15" customHeight="1"/>
    <row r="2174" s="7" customFormat="1" ht="15" customHeight="1"/>
    <row r="2175" s="7" customFormat="1" ht="15" customHeight="1"/>
    <row r="2176" s="7" customFormat="1" ht="15" customHeight="1"/>
    <row r="2177" s="7" customFormat="1" ht="15" customHeight="1"/>
    <row r="2178" s="7" customFormat="1" ht="15" customHeight="1"/>
    <row r="2179" s="7" customFormat="1" ht="15" customHeight="1"/>
    <row r="2180" s="7" customFormat="1" ht="15" customHeight="1"/>
    <row r="2181" s="7" customFormat="1" ht="15" customHeight="1"/>
    <row r="2182" s="7" customFormat="1" ht="15" customHeight="1"/>
    <row r="2183" s="7" customFormat="1" ht="15" customHeight="1"/>
    <row r="2184" s="7" customFormat="1" ht="15" customHeight="1"/>
    <row r="2185" s="7" customFormat="1" ht="15" customHeight="1"/>
    <row r="2186" s="7" customFormat="1" ht="15" customHeight="1"/>
    <row r="2187" s="7" customFormat="1" ht="15" customHeight="1"/>
    <row r="2188" s="7" customFormat="1" ht="15" customHeight="1"/>
    <row r="2189" s="7" customFormat="1" ht="15" customHeight="1"/>
    <row r="2190" s="7" customFormat="1" ht="15" customHeight="1"/>
    <row r="2191" s="7" customFormat="1" ht="15" customHeight="1"/>
    <row r="2192" s="7" customFormat="1" ht="15" customHeight="1"/>
    <row r="2193" s="7" customFormat="1" ht="15" customHeight="1"/>
    <row r="2194" s="7" customFormat="1" ht="15" customHeight="1"/>
    <row r="2195" s="7" customFormat="1" ht="15" customHeight="1"/>
    <row r="2196" s="7" customFormat="1" ht="15" customHeight="1"/>
    <row r="2197" s="7" customFormat="1" ht="15" customHeight="1"/>
    <row r="2198" s="7" customFormat="1" ht="15" customHeight="1"/>
    <row r="2199" s="7" customFormat="1" ht="15" customHeight="1"/>
    <row r="2200" s="7" customFormat="1" ht="15" customHeight="1"/>
    <row r="2201" s="7" customFormat="1" ht="15" customHeight="1"/>
    <row r="2202" s="7" customFormat="1" ht="15" customHeight="1"/>
    <row r="2203" s="7" customFormat="1" ht="15" customHeight="1"/>
    <row r="2204" s="7" customFormat="1" ht="15" customHeight="1"/>
    <row r="2205" s="7" customFormat="1" ht="15" customHeight="1"/>
    <row r="2206" s="7" customFormat="1" ht="15" customHeight="1"/>
    <row r="2207" s="7" customFormat="1" ht="15" customHeight="1"/>
    <row r="2208" s="7" customFormat="1" ht="15" customHeight="1"/>
    <row r="2209" s="7" customFormat="1" ht="15" customHeight="1"/>
    <row r="2210" s="7" customFormat="1" ht="15" customHeight="1"/>
    <row r="2211" s="7" customFormat="1" ht="15" customHeight="1"/>
    <row r="2212" s="7" customFormat="1" ht="15" customHeight="1"/>
    <row r="2213" s="7" customFormat="1" ht="15" customHeight="1"/>
    <row r="2214" s="7" customFormat="1" ht="15" customHeight="1"/>
    <row r="2215" s="7" customFormat="1" ht="15" customHeight="1"/>
    <row r="2216" s="7" customFormat="1" ht="15" customHeight="1"/>
    <row r="2217" s="7" customFormat="1" ht="15" customHeight="1"/>
    <row r="2218" s="7" customFormat="1" ht="15" customHeight="1"/>
    <row r="2219" s="7" customFormat="1" ht="15" customHeight="1"/>
    <row r="2220" s="7" customFormat="1" ht="15" customHeight="1"/>
    <row r="2221" s="7" customFormat="1" ht="15" customHeight="1"/>
    <row r="2222" s="7" customFormat="1" ht="15" customHeight="1"/>
    <row r="2223" s="7" customFormat="1" ht="15" customHeight="1"/>
    <row r="2224" s="7" customFormat="1" ht="15" customHeight="1"/>
    <row r="2225" s="7" customFormat="1" ht="15" customHeight="1"/>
    <row r="2226" s="7" customFormat="1" ht="15" customHeight="1"/>
    <row r="2227" s="7" customFormat="1" ht="15" customHeight="1"/>
    <row r="2228" s="7" customFormat="1" ht="15" customHeight="1"/>
    <row r="2229" s="7" customFormat="1" ht="15" customHeight="1"/>
    <row r="2230" s="7" customFormat="1" ht="15" customHeight="1"/>
    <row r="2231" s="7" customFormat="1" ht="15" customHeight="1"/>
    <row r="2232" s="7" customFormat="1" ht="15" customHeight="1"/>
    <row r="2233" s="7" customFormat="1" ht="15" customHeight="1"/>
    <row r="2234" s="7" customFormat="1" ht="15" customHeight="1"/>
    <row r="2235" s="7" customFormat="1" ht="15" customHeight="1"/>
    <row r="2236" s="7" customFormat="1" ht="15" customHeight="1"/>
    <row r="2237" s="7" customFormat="1" ht="15" customHeight="1"/>
    <row r="2238" s="7" customFormat="1" ht="15" customHeight="1"/>
    <row r="2239" s="7" customFormat="1" ht="15" customHeight="1"/>
    <row r="2240" s="7" customFormat="1" ht="15" customHeight="1"/>
    <row r="2241" s="7" customFormat="1" ht="15" customHeight="1"/>
    <row r="2242" s="7" customFormat="1" ht="15" customHeight="1"/>
    <row r="2243" s="7" customFormat="1" ht="15" customHeight="1"/>
    <row r="2244" s="7" customFormat="1" ht="15" customHeight="1"/>
    <row r="2245" s="7" customFormat="1" ht="15" customHeight="1"/>
    <row r="2246" s="7" customFormat="1" ht="15" customHeight="1"/>
    <row r="2247" s="7" customFormat="1" ht="15" customHeight="1"/>
    <row r="2248" s="7" customFormat="1" ht="15" customHeight="1"/>
    <row r="2249" s="7" customFormat="1" ht="15" customHeight="1"/>
    <row r="2250" s="7" customFormat="1" ht="15" customHeight="1"/>
    <row r="2251" s="7" customFormat="1" ht="15" customHeight="1"/>
    <row r="2252" s="7" customFormat="1" ht="15" customHeight="1"/>
    <row r="2253" s="7" customFormat="1" ht="15" customHeight="1"/>
    <row r="2254" s="7" customFormat="1" ht="15" customHeight="1"/>
    <row r="2255" s="7" customFormat="1" ht="15" customHeight="1"/>
    <row r="2256" s="7" customFormat="1" ht="15" customHeight="1"/>
    <row r="2257" s="7" customFormat="1" ht="15" customHeight="1"/>
    <row r="2258" s="7" customFormat="1" ht="15" customHeight="1"/>
    <row r="2259" s="7" customFormat="1" ht="15" customHeight="1"/>
    <row r="2260" s="7" customFormat="1" ht="15" customHeight="1"/>
    <row r="2261" s="7" customFormat="1" ht="15" customHeight="1"/>
    <row r="2262" s="7" customFormat="1" ht="15" customHeight="1"/>
    <row r="2263" s="7" customFormat="1" ht="15" customHeight="1"/>
    <row r="2264" s="7" customFormat="1" ht="15" customHeight="1"/>
    <row r="2265" s="7" customFormat="1" ht="15" customHeight="1"/>
    <row r="2266" s="7" customFormat="1" ht="15" customHeight="1"/>
    <row r="2267" s="7" customFormat="1" ht="15" customHeight="1"/>
    <row r="2268" s="7" customFormat="1" ht="15" customHeight="1"/>
    <row r="2269" s="7" customFormat="1" ht="15" customHeight="1"/>
    <row r="2270" s="7" customFormat="1" ht="15" customHeight="1"/>
    <row r="2271" s="7" customFormat="1" ht="15" customHeight="1"/>
    <row r="2272" s="7" customFormat="1" ht="15" customHeight="1"/>
    <row r="2273" s="7" customFormat="1" ht="15" customHeight="1"/>
    <row r="2274" s="7" customFormat="1" ht="15" customHeight="1"/>
    <row r="2275" s="7" customFormat="1" ht="15" customHeight="1"/>
    <row r="2276" s="7" customFormat="1" ht="15" customHeight="1"/>
    <row r="2277" s="7" customFormat="1" ht="15" customHeight="1"/>
    <row r="2278" s="7" customFormat="1" ht="15" customHeight="1"/>
    <row r="2279" s="7" customFormat="1" ht="15" customHeight="1"/>
    <row r="2280" s="7" customFormat="1" ht="15" customHeight="1"/>
    <row r="2281" s="7" customFormat="1" ht="15" customHeight="1"/>
    <row r="2282" s="7" customFormat="1" ht="15" customHeight="1"/>
    <row r="2283" s="7" customFormat="1" ht="15" customHeight="1"/>
    <row r="2284" s="7" customFormat="1" ht="15" customHeight="1"/>
    <row r="2285" s="7" customFormat="1" ht="15" customHeight="1"/>
    <row r="2286" s="7" customFormat="1" ht="15" customHeight="1"/>
    <row r="2287" s="7" customFormat="1" ht="15" customHeight="1"/>
    <row r="2288" s="7" customFormat="1" ht="15" customHeight="1"/>
    <row r="2289" s="7" customFormat="1" ht="15" customHeight="1"/>
    <row r="2290" s="7" customFormat="1" ht="15" customHeight="1"/>
    <row r="2291" s="7" customFormat="1" ht="15" customHeight="1"/>
    <row r="2292" s="7" customFormat="1" ht="15" customHeight="1"/>
    <row r="2293" s="7" customFormat="1" ht="15" customHeight="1"/>
    <row r="2294" s="7" customFormat="1" ht="15" customHeight="1"/>
    <row r="2295" s="7" customFormat="1" ht="15" customHeight="1"/>
    <row r="2296" s="7" customFormat="1" ht="15" customHeight="1"/>
    <row r="2297" s="7" customFormat="1" ht="15" customHeight="1"/>
    <row r="2298" s="7" customFormat="1" ht="15" customHeight="1"/>
    <row r="2299" s="7" customFormat="1" ht="15" customHeight="1"/>
    <row r="2300" s="7" customFormat="1" ht="15" customHeight="1"/>
    <row r="2301" s="7" customFormat="1" ht="15" customHeight="1"/>
    <row r="2302" s="7" customFormat="1" ht="15" customHeight="1"/>
    <row r="2303" s="7" customFormat="1" ht="15" customHeight="1"/>
    <row r="2304" s="7" customFormat="1" ht="15" customHeight="1"/>
    <row r="2305" s="7" customFormat="1" ht="15" customHeight="1"/>
    <row r="2306" s="7" customFormat="1" ht="15" customHeight="1"/>
    <row r="2307" s="7" customFormat="1" ht="15" customHeight="1"/>
    <row r="2308" s="7" customFormat="1" ht="15" customHeight="1"/>
    <row r="2309" s="7" customFormat="1" ht="15" customHeight="1"/>
    <row r="2310" s="7" customFormat="1" ht="15" customHeight="1"/>
    <row r="2311" s="7" customFormat="1" ht="15" customHeight="1"/>
    <row r="2312" s="7" customFormat="1" ht="15" customHeight="1"/>
    <row r="2313" s="7" customFormat="1" ht="15" customHeight="1"/>
    <row r="2314" s="7" customFormat="1" ht="15" customHeight="1"/>
    <row r="2315" s="7" customFormat="1" ht="15" customHeight="1"/>
    <row r="2316" s="7" customFormat="1" ht="15" customHeight="1"/>
    <row r="2317" s="7" customFormat="1" ht="15" customHeight="1"/>
    <row r="2318" s="7" customFormat="1" ht="15" customHeight="1"/>
    <row r="2319" s="7" customFormat="1" ht="15" customHeight="1"/>
    <row r="2320" s="7" customFormat="1" ht="15" customHeight="1"/>
    <row r="2321" s="7" customFormat="1" ht="15" customHeight="1"/>
    <row r="2322" s="7" customFormat="1" ht="15" customHeight="1"/>
    <row r="2323" s="7" customFormat="1" ht="15" customHeight="1"/>
    <row r="2324" s="7" customFormat="1" ht="15" customHeight="1"/>
    <row r="2325" s="7" customFormat="1" ht="15" customHeight="1"/>
    <row r="2326" s="7" customFormat="1" ht="15" customHeight="1"/>
    <row r="2327" s="7" customFormat="1" ht="15" customHeight="1"/>
    <row r="2328" s="7" customFormat="1" ht="15" customHeight="1"/>
    <row r="2329" s="7" customFormat="1" ht="15" customHeight="1"/>
    <row r="2330" s="7" customFormat="1" ht="15" customHeight="1"/>
    <row r="2331" s="7" customFormat="1" ht="15" customHeight="1"/>
    <row r="2332" s="7" customFormat="1" ht="15" customHeight="1"/>
    <row r="2333" s="7" customFormat="1" ht="15" customHeight="1"/>
    <row r="2334" s="7" customFormat="1" ht="15" customHeight="1"/>
    <row r="2335" s="7" customFormat="1" ht="15" customHeight="1"/>
    <row r="2336" s="7" customFormat="1" ht="15" customHeight="1"/>
    <row r="2337" s="7" customFormat="1" ht="15" customHeight="1"/>
    <row r="2338" s="7" customFormat="1" ht="15" customHeight="1"/>
    <row r="2339" s="7" customFormat="1" ht="15" customHeight="1"/>
    <row r="2340" s="7" customFormat="1" ht="15" customHeight="1"/>
    <row r="2341" s="7" customFormat="1" ht="15" customHeight="1"/>
    <row r="2342" s="7" customFormat="1" ht="15" customHeight="1"/>
    <row r="2343" s="7" customFormat="1" ht="15" customHeight="1"/>
    <row r="2344" s="7" customFormat="1" ht="15" customHeight="1"/>
    <row r="2345" s="7" customFormat="1" ht="15" customHeight="1"/>
    <row r="2346" s="7" customFormat="1" ht="15" customHeight="1"/>
    <row r="2347" s="7" customFormat="1" ht="15" customHeight="1"/>
    <row r="2348" s="7" customFormat="1" ht="15" customHeight="1"/>
    <row r="2349" s="7" customFormat="1" ht="15" customHeight="1"/>
    <row r="2350" s="7" customFormat="1" ht="15" customHeight="1"/>
    <row r="2351" s="7" customFormat="1" ht="15" customHeight="1"/>
    <row r="2352" s="7" customFormat="1" ht="15" customHeight="1"/>
    <row r="2353" s="7" customFormat="1" ht="15" customHeight="1"/>
    <row r="2354" s="7" customFormat="1" ht="15" customHeight="1"/>
    <row r="2355" s="7" customFormat="1" ht="15" customHeight="1"/>
    <row r="2356" s="7" customFormat="1" ht="15" customHeight="1"/>
    <row r="2357" s="7" customFormat="1" ht="15" customHeight="1"/>
    <row r="2358" s="7" customFormat="1" ht="15" customHeight="1"/>
    <row r="2359" s="7" customFormat="1" ht="15" customHeight="1"/>
    <row r="2360" s="7" customFormat="1" ht="15" customHeight="1"/>
    <row r="2361" s="7" customFormat="1" ht="15" customHeight="1"/>
    <row r="2362" s="7" customFormat="1" ht="15" customHeight="1"/>
    <row r="2363" s="7" customFormat="1" ht="15" customHeight="1"/>
    <row r="2364" s="7" customFormat="1" ht="15" customHeight="1"/>
    <row r="2365" s="7" customFormat="1" ht="15" customHeight="1"/>
    <row r="2366" s="7" customFormat="1" ht="15" customHeight="1"/>
    <row r="2367" s="7" customFormat="1" ht="15" customHeight="1"/>
    <row r="2368" s="7" customFormat="1" ht="15" customHeight="1"/>
    <row r="2369" s="7" customFormat="1" ht="15" customHeight="1"/>
    <row r="2370" s="7" customFormat="1" ht="15" customHeight="1"/>
    <row r="2371" s="7" customFormat="1" ht="15" customHeight="1"/>
    <row r="2372" s="7" customFormat="1" ht="15" customHeight="1"/>
    <row r="2373" s="7" customFormat="1" ht="15" customHeight="1"/>
    <row r="2374" s="7" customFormat="1" ht="15" customHeight="1"/>
    <row r="2375" s="7" customFormat="1" ht="15" customHeight="1"/>
    <row r="2376" s="7" customFormat="1" ht="15" customHeight="1"/>
    <row r="2377" s="7" customFormat="1" ht="15" customHeight="1"/>
    <row r="2378" s="7" customFormat="1" ht="15" customHeight="1"/>
    <row r="2379" s="7" customFormat="1" ht="15" customHeight="1"/>
    <row r="2380" s="7" customFormat="1" ht="15" customHeight="1"/>
    <row r="2381" s="7" customFormat="1" ht="15" customHeight="1"/>
    <row r="2382" s="7" customFormat="1" ht="15" customHeight="1"/>
    <row r="2383" s="7" customFormat="1" ht="15" customHeight="1"/>
    <row r="2384" s="7" customFormat="1" ht="15" customHeight="1"/>
    <row r="2385" s="7" customFormat="1" ht="15" customHeight="1"/>
    <row r="2386" s="7" customFormat="1" ht="15" customHeight="1"/>
    <row r="2387" s="7" customFormat="1" ht="15" customHeight="1"/>
    <row r="2388" s="7" customFormat="1" ht="15" customHeight="1"/>
    <row r="2389" s="7" customFormat="1" ht="15" customHeight="1"/>
    <row r="2390" s="7" customFormat="1" ht="15" customHeight="1"/>
    <row r="2391" s="7" customFormat="1" ht="15" customHeight="1"/>
    <row r="2392" s="7" customFormat="1" ht="15" customHeight="1"/>
    <row r="2393" s="7" customFormat="1" ht="15" customHeight="1"/>
    <row r="2394" s="7" customFormat="1" ht="15" customHeight="1"/>
    <row r="2395" s="7" customFormat="1" ht="15" customHeight="1"/>
    <row r="2396" s="7" customFormat="1" ht="15" customHeight="1"/>
    <row r="2397" s="7" customFormat="1" ht="15" customHeight="1"/>
    <row r="2398" s="7" customFormat="1" ht="15" customHeight="1"/>
    <row r="2399" s="7" customFormat="1" ht="15" customHeight="1"/>
    <row r="2400" s="7" customFormat="1" ht="15" customHeight="1"/>
    <row r="2401" s="7" customFormat="1" ht="15" customHeight="1"/>
    <row r="2402" s="7" customFormat="1" ht="15" customHeight="1"/>
    <row r="2403" s="7" customFormat="1" ht="15" customHeight="1"/>
    <row r="2404" s="7" customFormat="1" ht="15" customHeight="1"/>
    <row r="2405" s="7" customFormat="1" ht="15" customHeight="1"/>
    <row r="2406" s="7" customFormat="1" ht="15" customHeight="1"/>
    <row r="2407" s="7" customFormat="1" ht="15" customHeight="1"/>
    <row r="2408" s="7" customFormat="1" ht="15" customHeight="1"/>
    <row r="2409" s="7" customFormat="1" ht="15" customHeight="1"/>
    <row r="2410" s="7" customFormat="1" ht="15" customHeight="1"/>
    <row r="2411" s="7" customFormat="1" ht="15" customHeight="1"/>
    <row r="2412" s="7" customFormat="1" ht="15" customHeight="1"/>
    <row r="2413" s="7" customFormat="1" ht="15" customHeight="1"/>
    <row r="2414" s="7" customFormat="1" ht="15" customHeight="1"/>
    <row r="2415" s="7" customFormat="1" ht="15" customHeight="1"/>
    <row r="2416" s="7" customFormat="1" ht="15" customHeight="1"/>
    <row r="2417" s="7" customFormat="1" ht="15" customHeight="1"/>
    <row r="2418" s="7" customFormat="1" ht="15" customHeight="1"/>
    <row r="2419" s="7" customFormat="1" ht="15" customHeight="1"/>
    <row r="2420" s="7" customFormat="1" ht="15" customHeight="1"/>
    <row r="2421" s="7" customFormat="1" ht="15" customHeight="1"/>
    <row r="2422" s="7" customFormat="1" ht="15" customHeight="1"/>
    <row r="2423" s="7" customFormat="1" ht="15" customHeight="1"/>
    <row r="2424" s="7" customFormat="1" ht="15" customHeight="1"/>
    <row r="2425" s="7" customFormat="1" ht="15" customHeight="1"/>
    <row r="2426" s="7" customFormat="1" ht="15" customHeight="1"/>
    <row r="2427" s="7" customFormat="1" ht="15" customHeight="1"/>
    <row r="2428" s="7" customFormat="1" ht="15" customHeight="1"/>
    <row r="2429" s="7" customFormat="1" ht="15" customHeight="1"/>
    <row r="2430" s="7" customFormat="1" ht="15" customHeight="1"/>
    <row r="2431" s="7" customFormat="1" ht="15" customHeight="1"/>
    <row r="2432" s="7" customFormat="1" ht="15" customHeight="1"/>
    <row r="2433" s="7" customFormat="1" ht="15" customHeight="1"/>
    <row r="2434" s="7" customFormat="1" ht="15" customHeight="1"/>
    <row r="2435" s="7" customFormat="1" ht="15" customHeight="1"/>
    <row r="2436" s="7" customFormat="1" ht="15" customHeight="1"/>
    <row r="2437" s="7" customFormat="1" ht="15" customHeight="1"/>
    <row r="2438" s="7" customFormat="1" ht="15" customHeight="1"/>
    <row r="2439" s="7" customFormat="1" ht="15" customHeight="1"/>
    <row r="2440" s="7" customFormat="1" ht="15" customHeight="1"/>
    <row r="2441" s="7" customFormat="1" ht="15" customHeight="1"/>
    <row r="2442" s="7" customFormat="1" ht="15" customHeight="1"/>
    <row r="2443" s="7" customFormat="1" ht="15" customHeight="1"/>
    <row r="2444" s="7" customFormat="1" ht="15" customHeight="1"/>
    <row r="2445" s="7" customFormat="1" ht="15" customHeight="1"/>
    <row r="2446" s="7" customFormat="1" ht="15" customHeight="1"/>
    <row r="2447" s="7" customFormat="1" ht="15" customHeight="1"/>
    <row r="2448" s="7" customFormat="1" ht="15" customHeight="1"/>
    <row r="2449" s="7" customFormat="1" ht="15" customHeight="1"/>
    <row r="2450" s="7" customFormat="1" ht="15" customHeight="1"/>
    <row r="2451" s="7" customFormat="1" ht="15" customHeight="1"/>
    <row r="2452" s="7" customFormat="1" ht="15" customHeight="1"/>
    <row r="2453" s="7" customFormat="1" ht="15" customHeight="1"/>
    <row r="2454" s="7" customFormat="1" ht="15" customHeight="1"/>
    <row r="2455" s="7" customFormat="1" ht="15" customHeight="1"/>
    <row r="2456" s="7" customFormat="1" ht="15" customHeight="1"/>
    <row r="2457" s="7" customFormat="1" ht="15" customHeight="1"/>
    <row r="2458" s="7" customFormat="1" ht="15" customHeight="1"/>
    <row r="2459" s="7" customFormat="1" ht="15" customHeight="1"/>
    <row r="2460" s="7" customFormat="1" ht="15" customHeight="1"/>
    <row r="2461" s="7" customFormat="1" ht="15" customHeight="1"/>
    <row r="2462" s="7" customFormat="1" ht="15" customHeight="1"/>
    <row r="2463" s="7" customFormat="1" ht="15" customHeight="1"/>
    <row r="2464" s="7" customFormat="1" ht="15" customHeight="1"/>
    <row r="2465" s="7" customFormat="1" ht="15" customHeight="1"/>
    <row r="2466" s="7" customFormat="1" ht="15" customHeight="1"/>
    <row r="2467" s="7" customFormat="1" ht="15" customHeight="1"/>
    <row r="2468" s="7" customFormat="1" ht="15" customHeight="1"/>
    <row r="2469" s="7" customFormat="1" ht="15" customHeight="1"/>
    <row r="2470" s="7" customFormat="1" ht="15" customHeight="1"/>
    <row r="2471" s="7" customFormat="1" ht="15" customHeight="1"/>
    <row r="2472" s="7" customFormat="1" ht="15" customHeight="1"/>
    <row r="2473" s="7" customFormat="1" ht="15" customHeight="1"/>
    <row r="2474" s="7" customFormat="1" ht="15" customHeight="1"/>
    <row r="2475" s="7" customFormat="1" ht="15" customHeight="1"/>
    <row r="2476" s="7" customFormat="1" ht="15" customHeight="1"/>
    <row r="2477" s="7" customFormat="1" ht="15" customHeight="1"/>
    <row r="2478" s="7" customFormat="1" ht="15" customHeight="1"/>
    <row r="2479" s="7" customFormat="1" ht="15" customHeight="1"/>
    <row r="2480" s="7" customFormat="1" ht="15" customHeight="1"/>
    <row r="2481" s="7" customFormat="1" ht="15" customHeight="1"/>
    <row r="2482" s="7" customFormat="1" ht="15" customHeight="1"/>
    <row r="2483" s="7" customFormat="1" ht="15" customHeight="1"/>
    <row r="2484" s="7" customFormat="1" ht="15" customHeight="1"/>
    <row r="2485" s="7" customFormat="1" ht="15" customHeight="1"/>
    <row r="2486" s="7" customFormat="1" ht="15" customHeight="1"/>
    <row r="2487" s="7" customFormat="1" ht="15" customHeight="1"/>
    <row r="2488" s="7" customFormat="1" ht="15" customHeight="1"/>
    <row r="2489" s="7" customFormat="1" ht="15" customHeight="1"/>
    <row r="2490" s="7" customFormat="1" ht="15" customHeight="1"/>
    <row r="2491" s="7" customFormat="1" ht="15" customHeight="1"/>
    <row r="2492" s="7" customFormat="1" ht="15" customHeight="1"/>
    <row r="2493" s="7" customFormat="1" ht="15" customHeight="1"/>
    <row r="2494" s="7" customFormat="1" ht="15" customHeight="1"/>
    <row r="2495" s="7" customFormat="1" ht="15" customHeight="1"/>
    <row r="2496" s="7" customFormat="1" ht="15" customHeight="1"/>
    <row r="2497" s="7" customFormat="1" ht="15" customHeight="1"/>
    <row r="2498" s="7" customFormat="1" ht="15" customHeight="1"/>
    <row r="2499" s="7" customFormat="1" ht="15" customHeight="1"/>
    <row r="2500" s="7" customFormat="1" ht="15" customHeight="1"/>
    <row r="2501" s="7" customFormat="1" ht="15" customHeight="1"/>
    <row r="2502" s="7" customFormat="1" ht="15" customHeight="1"/>
    <row r="2503" s="7" customFormat="1" ht="15" customHeight="1"/>
    <row r="2504" s="7" customFormat="1" ht="15" customHeight="1"/>
    <row r="2505" s="7" customFormat="1" ht="15" customHeight="1"/>
    <row r="2506" s="7" customFormat="1" ht="15" customHeight="1"/>
    <row r="2507" s="7" customFormat="1" ht="15" customHeight="1"/>
    <row r="2508" s="7" customFormat="1" ht="15" customHeight="1"/>
    <row r="2509" s="7" customFormat="1" ht="15" customHeight="1"/>
    <row r="2510" s="7" customFormat="1" ht="15" customHeight="1"/>
    <row r="2511" s="7" customFormat="1" ht="15" customHeight="1"/>
    <row r="2512" s="7" customFormat="1" ht="15" customHeight="1"/>
    <row r="2513" s="7" customFormat="1" ht="15" customHeight="1"/>
    <row r="2514" s="7" customFormat="1" ht="15" customHeight="1"/>
    <row r="2515" s="7" customFormat="1" ht="15" customHeight="1"/>
    <row r="2516" s="7" customFormat="1" ht="15" customHeight="1"/>
    <row r="2517" s="7" customFormat="1" ht="15" customHeight="1"/>
    <row r="2518" s="7" customFormat="1" ht="15" customHeight="1"/>
    <row r="2519" s="7" customFormat="1" ht="15" customHeight="1"/>
    <row r="2520" s="7" customFormat="1" ht="15" customHeight="1"/>
    <row r="2521" s="7" customFormat="1" ht="15" customHeight="1"/>
    <row r="2522" s="7" customFormat="1" ht="15" customHeight="1"/>
    <row r="2523" s="7" customFormat="1" ht="15" customHeight="1"/>
    <row r="2524" s="7" customFormat="1" ht="15" customHeight="1"/>
    <row r="2525" s="7" customFormat="1" ht="15" customHeight="1"/>
    <row r="2526" s="7" customFormat="1" ht="15" customHeight="1"/>
    <row r="2527" s="7" customFormat="1" ht="15" customHeight="1"/>
    <row r="2528" s="7" customFormat="1" ht="15" customHeight="1"/>
    <row r="2529" s="7" customFormat="1" ht="15" customHeight="1"/>
    <row r="2530" s="7" customFormat="1" ht="15" customHeight="1"/>
    <row r="2531" s="7" customFormat="1" ht="15" customHeight="1"/>
    <row r="2532" s="7" customFormat="1" ht="15" customHeight="1"/>
    <row r="2533" s="7" customFormat="1" ht="15" customHeight="1"/>
    <row r="2534" s="7" customFormat="1" ht="15" customHeight="1"/>
    <row r="2535" s="7" customFormat="1" ht="15" customHeight="1"/>
    <row r="2536" s="7" customFormat="1" ht="15" customHeight="1"/>
    <row r="2537" s="7" customFormat="1" ht="15" customHeight="1"/>
    <row r="2538" s="7" customFormat="1" ht="15" customHeight="1"/>
    <row r="2539" s="7" customFormat="1" ht="15" customHeight="1"/>
    <row r="2540" s="7" customFormat="1" ht="15" customHeight="1"/>
    <row r="2541" s="7" customFormat="1" ht="15" customHeight="1"/>
    <row r="2542" s="7" customFormat="1" ht="15" customHeight="1"/>
    <row r="2543" s="7" customFormat="1" ht="15" customHeight="1"/>
    <row r="2544" s="7" customFormat="1" ht="15" customHeight="1"/>
    <row r="2545" s="7" customFormat="1" ht="15" customHeight="1"/>
    <row r="2546" s="7" customFormat="1" ht="15" customHeight="1"/>
    <row r="2547" s="7" customFormat="1" ht="15" customHeight="1"/>
    <row r="2548" s="7" customFormat="1" ht="15" customHeight="1"/>
    <row r="2549" s="7" customFormat="1" ht="15" customHeight="1"/>
    <row r="2550" s="7" customFormat="1" ht="15" customHeight="1"/>
    <row r="2551" s="7" customFormat="1" ht="15" customHeight="1"/>
    <row r="2552" s="7" customFormat="1" ht="15" customHeight="1"/>
    <row r="2553" s="7" customFormat="1" ht="15" customHeight="1"/>
    <row r="2554" s="7" customFormat="1" ht="15" customHeight="1"/>
    <row r="2555" s="7" customFormat="1" ht="15" customHeight="1"/>
    <row r="2556" s="7" customFormat="1" ht="15" customHeight="1"/>
    <row r="2557" s="7" customFormat="1" ht="15" customHeight="1"/>
    <row r="2558" s="7" customFormat="1" ht="15" customHeight="1"/>
    <row r="2559" s="7" customFormat="1" ht="15" customHeight="1"/>
    <row r="2560" s="7" customFormat="1" ht="15" customHeight="1"/>
    <row r="2561" s="7" customFormat="1" ht="15" customHeight="1"/>
    <row r="2562" s="7" customFormat="1" ht="15" customHeight="1"/>
    <row r="2563" s="7" customFormat="1" ht="15" customHeight="1"/>
    <row r="2564" s="7" customFormat="1" ht="15" customHeight="1"/>
    <row r="2565" s="7" customFormat="1" ht="15" customHeight="1"/>
    <row r="2566" s="7" customFormat="1" ht="15" customHeight="1"/>
    <row r="2567" s="7" customFormat="1" ht="15" customHeight="1"/>
    <row r="2568" s="7" customFormat="1" ht="15" customHeight="1"/>
    <row r="2569" s="7" customFormat="1" ht="15" customHeight="1"/>
    <row r="2570" s="7" customFormat="1" ht="15" customHeight="1"/>
    <row r="2571" s="7" customFormat="1" ht="15" customHeight="1"/>
    <row r="2572" s="7" customFormat="1" ht="15" customHeight="1"/>
    <row r="2573" s="7" customFormat="1" ht="15" customHeight="1"/>
    <row r="2574" s="7" customFormat="1" ht="15" customHeight="1"/>
    <row r="2575" s="7" customFormat="1" ht="15" customHeight="1"/>
    <row r="2576" s="7" customFormat="1" ht="15" customHeight="1"/>
    <row r="2577" s="7" customFormat="1" ht="15" customHeight="1"/>
    <row r="2578" s="7" customFormat="1" ht="15" customHeight="1"/>
    <row r="2579" s="7" customFormat="1" ht="15" customHeight="1"/>
    <row r="2580" s="7" customFormat="1" ht="15" customHeight="1"/>
    <row r="2581" s="7" customFormat="1" ht="15" customHeight="1"/>
    <row r="2582" s="7" customFormat="1" ht="15" customHeight="1"/>
    <row r="2583" s="7" customFormat="1" ht="15" customHeight="1"/>
    <row r="2584" s="7" customFormat="1" ht="15" customHeight="1"/>
    <row r="2585" s="7" customFormat="1" ht="15" customHeight="1"/>
    <row r="2586" s="7" customFormat="1" ht="15" customHeight="1"/>
    <row r="2587" s="7" customFormat="1" ht="15" customHeight="1"/>
    <row r="2588" s="7" customFormat="1" ht="15" customHeight="1"/>
    <row r="2589" s="7" customFormat="1" ht="15" customHeight="1"/>
    <row r="2590" s="7" customFormat="1" ht="15" customHeight="1"/>
    <row r="2591" s="7" customFormat="1" ht="15" customHeight="1"/>
    <row r="2592" s="7" customFormat="1" ht="15" customHeight="1"/>
    <row r="2593" s="7" customFormat="1" ht="15" customHeight="1"/>
    <row r="2594" s="7" customFormat="1" ht="15" customHeight="1"/>
    <row r="2595" s="7" customFormat="1" ht="15" customHeight="1"/>
    <row r="2596" s="7" customFormat="1" ht="15" customHeight="1"/>
    <row r="2597" s="7" customFormat="1" ht="15" customHeight="1"/>
    <row r="2598" s="7" customFormat="1" ht="15" customHeight="1"/>
    <row r="2599" s="7" customFormat="1" ht="15" customHeight="1"/>
    <row r="2600" s="7" customFormat="1" ht="15" customHeight="1"/>
    <row r="2601" s="7" customFormat="1" ht="15" customHeight="1"/>
    <row r="2602" s="7" customFormat="1" ht="15" customHeight="1"/>
    <row r="2603" s="7" customFormat="1" ht="15" customHeight="1"/>
    <row r="2604" s="7" customFormat="1" ht="15" customHeight="1"/>
    <row r="2605" s="7" customFormat="1" ht="15" customHeight="1"/>
    <row r="2606" s="7" customFormat="1" ht="15" customHeight="1"/>
    <row r="2607" s="7" customFormat="1" ht="15" customHeight="1"/>
    <row r="2608" s="7" customFormat="1" ht="15" customHeight="1"/>
    <row r="2609" s="7" customFormat="1" ht="15" customHeight="1"/>
    <row r="2610" s="7" customFormat="1" ht="15" customHeight="1"/>
    <row r="2611" s="7" customFormat="1" ht="15" customHeight="1"/>
    <row r="2612" s="7" customFormat="1" ht="15" customHeight="1"/>
    <row r="2613" s="7" customFormat="1" ht="15" customHeight="1"/>
    <row r="2614" s="7" customFormat="1" ht="15" customHeight="1"/>
    <row r="2615" s="7" customFormat="1" ht="15" customHeight="1"/>
    <row r="2616" s="7" customFormat="1" ht="15" customHeight="1"/>
    <row r="2617" s="7" customFormat="1" ht="15" customHeight="1"/>
    <row r="2618" s="7" customFormat="1" ht="15" customHeight="1"/>
    <row r="2619" s="7" customFormat="1" ht="15" customHeight="1"/>
    <row r="2620" s="7" customFormat="1" ht="15" customHeight="1"/>
    <row r="2621" s="7" customFormat="1" ht="15" customHeight="1"/>
    <row r="2622" s="7" customFormat="1" ht="15" customHeight="1"/>
    <row r="2623" s="7" customFormat="1" ht="15" customHeight="1"/>
    <row r="2624" s="7" customFormat="1" ht="15" customHeight="1"/>
    <row r="2625" s="7" customFormat="1" ht="15" customHeight="1"/>
    <row r="2626" s="7" customFormat="1" ht="15" customHeight="1"/>
    <row r="2627" s="7" customFormat="1" ht="15" customHeight="1"/>
    <row r="2628" s="7" customFormat="1" ht="15" customHeight="1"/>
    <row r="2629" s="7" customFormat="1" ht="15" customHeight="1"/>
    <row r="2630" s="7" customFormat="1" ht="15" customHeight="1"/>
    <row r="2631" s="7" customFormat="1" ht="15" customHeight="1"/>
    <row r="2632" s="7" customFormat="1" ht="15" customHeight="1"/>
    <row r="2633" s="7" customFormat="1" ht="15" customHeight="1"/>
    <row r="2634" s="7" customFormat="1" ht="15" customHeight="1"/>
    <row r="2635" s="7" customFormat="1" ht="15" customHeight="1"/>
    <row r="2636" s="7" customFormat="1" ht="15" customHeight="1"/>
    <row r="2637" s="7" customFormat="1" ht="15" customHeight="1"/>
    <row r="2638" s="7" customFormat="1" ht="15" customHeight="1"/>
    <row r="2639" s="7" customFormat="1" ht="15" customHeight="1"/>
    <row r="2640" s="7" customFormat="1" ht="15" customHeight="1"/>
    <row r="2641" s="7" customFormat="1" ht="15" customHeight="1"/>
    <row r="2642" s="7" customFormat="1" ht="15" customHeight="1"/>
    <row r="2643" s="7" customFormat="1" ht="15" customHeight="1"/>
    <row r="2644" s="7" customFormat="1" ht="15" customHeight="1"/>
    <row r="2645" s="7" customFormat="1" ht="15" customHeight="1"/>
    <row r="2646" s="7" customFormat="1" ht="15" customHeight="1"/>
    <row r="2647" s="7" customFormat="1" ht="15" customHeight="1"/>
    <row r="2648" s="7" customFormat="1" ht="15" customHeight="1"/>
    <row r="2649" s="7" customFormat="1" ht="15" customHeight="1"/>
    <row r="2650" s="7" customFormat="1" ht="15" customHeight="1"/>
    <row r="2651" s="7" customFormat="1" ht="15" customHeight="1"/>
    <row r="2652" s="7" customFormat="1" ht="15" customHeight="1"/>
    <row r="2653" s="7" customFormat="1" ht="15" customHeight="1"/>
    <row r="2654" s="7" customFormat="1" ht="15" customHeight="1"/>
    <row r="2655" s="7" customFormat="1" ht="15" customHeight="1"/>
    <row r="2656" s="7" customFormat="1" ht="15" customHeight="1"/>
    <row r="2657" s="7" customFormat="1" ht="15" customHeight="1"/>
    <row r="2658" s="7" customFormat="1" ht="15" customHeight="1"/>
    <row r="2659" s="7" customFormat="1" ht="15" customHeight="1"/>
    <row r="2660" s="7" customFormat="1" ht="15" customHeight="1"/>
    <row r="2661" s="7" customFormat="1" ht="15" customHeight="1"/>
    <row r="2662" s="7" customFormat="1" ht="15" customHeight="1"/>
    <row r="2663" s="7" customFormat="1" ht="15" customHeight="1"/>
    <row r="2664" s="7" customFormat="1" ht="15" customHeight="1"/>
    <row r="2665" s="7" customFormat="1" ht="15" customHeight="1"/>
    <row r="2666" s="7" customFormat="1" ht="15" customHeight="1"/>
    <row r="2667" s="7" customFormat="1" ht="15" customHeight="1"/>
    <row r="2668" s="7" customFormat="1" ht="15" customHeight="1"/>
    <row r="2669" s="7" customFormat="1" ht="15" customHeight="1"/>
    <row r="2670" s="7" customFormat="1" ht="15" customHeight="1"/>
    <row r="2671" s="7" customFormat="1" ht="15" customHeight="1"/>
    <row r="2672" s="7" customFormat="1" ht="15" customHeight="1"/>
    <row r="2673" s="7" customFormat="1" ht="15" customHeight="1"/>
    <row r="2674" s="7" customFormat="1" ht="15" customHeight="1"/>
    <row r="2675" s="7" customFormat="1" ht="15" customHeight="1"/>
    <row r="2676" s="7" customFormat="1" ht="15" customHeight="1"/>
    <row r="2677" s="7" customFormat="1" ht="15" customHeight="1"/>
    <row r="2678" s="7" customFormat="1" ht="15" customHeight="1"/>
    <row r="2679" s="7" customFormat="1" ht="15" customHeight="1"/>
    <row r="2680" s="7" customFormat="1" ht="15" customHeight="1"/>
    <row r="2681" s="7" customFormat="1" ht="15" customHeight="1"/>
    <row r="2682" s="7" customFormat="1" ht="15" customHeight="1"/>
    <row r="2683" s="7" customFormat="1" ht="15" customHeight="1"/>
    <row r="2684" s="7" customFormat="1" ht="15" customHeight="1"/>
    <row r="2685" s="7" customFormat="1" ht="15" customHeight="1"/>
    <row r="2686" s="7" customFormat="1" ht="15" customHeight="1"/>
    <row r="2687" s="7" customFormat="1" ht="15" customHeight="1"/>
    <row r="2688" s="7" customFormat="1" ht="15" customHeight="1"/>
    <row r="2689" s="7" customFormat="1" ht="15" customHeight="1"/>
    <row r="2690" s="7" customFormat="1" ht="15" customHeight="1"/>
    <row r="2691" s="7" customFormat="1" ht="15" customHeight="1"/>
    <row r="2692" s="7" customFormat="1" ht="15" customHeight="1"/>
    <row r="2693" s="7" customFormat="1" ht="15" customHeight="1"/>
    <row r="2694" s="7" customFormat="1" ht="15" customHeight="1"/>
    <row r="2695" s="7" customFormat="1" ht="15" customHeight="1"/>
    <row r="2696" s="7" customFormat="1" ht="15" customHeight="1"/>
    <row r="2697" s="7" customFormat="1" ht="15" customHeight="1"/>
    <row r="2698" s="7" customFormat="1" ht="15" customHeight="1"/>
    <row r="2699" s="7" customFormat="1" ht="15" customHeight="1"/>
    <row r="2700" s="7" customFormat="1" ht="15" customHeight="1"/>
    <row r="2701" s="7" customFormat="1" ht="15" customHeight="1"/>
    <row r="2702" s="7" customFormat="1" ht="15" customHeight="1"/>
    <row r="2703" s="7" customFormat="1" ht="15" customHeight="1"/>
    <row r="2704" s="7" customFormat="1" ht="15" customHeight="1"/>
    <row r="2705" s="7" customFormat="1" ht="15" customHeight="1"/>
    <row r="2706" s="7" customFormat="1" ht="15" customHeight="1"/>
    <row r="2707" s="7" customFormat="1" ht="15" customHeight="1"/>
    <row r="2708" s="7" customFormat="1" ht="15" customHeight="1"/>
    <row r="2709" s="7" customFormat="1" ht="15" customHeight="1"/>
    <row r="2710" s="7" customFormat="1" ht="15" customHeight="1"/>
    <row r="2711" s="7" customFormat="1" ht="15" customHeight="1"/>
    <row r="2712" s="7" customFormat="1" ht="15" customHeight="1"/>
    <row r="2713" s="7" customFormat="1" ht="15" customHeight="1"/>
    <row r="2714" s="7" customFormat="1" ht="15" customHeight="1"/>
    <row r="2715" s="7" customFormat="1" ht="15" customHeight="1"/>
    <row r="2716" s="7" customFormat="1" ht="15" customHeight="1"/>
    <row r="2717" s="7" customFormat="1" ht="15" customHeight="1"/>
    <row r="2718" s="7" customFormat="1" ht="15" customHeight="1"/>
    <row r="2719" s="7" customFormat="1" ht="15" customHeight="1"/>
    <row r="2720" s="7" customFormat="1" ht="15" customHeight="1"/>
    <row r="2721" s="7" customFormat="1" ht="15" customHeight="1"/>
    <row r="2722" s="7" customFormat="1" ht="15" customHeight="1"/>
    <row r="2723" s="7" customFormat="1" ht="15" customHeight="1"/>
    <row r="2724" s="7" customFormat="1" ht="15" customHeight="1"/>
    <row r="2725" s="7" customFormat="1" ht="15" customHeight="1"/>
    <row r="2726" s="7" customFormat="1" ht="15" customHeight="1"/>
    <row r="2727" s="7" customFormat="1" ht="15" customHeight="1"/>
    <row r="2728" s="7" customFormat="1" ht="15" customHeight="1"/>
    <row r="2729" s="7" customFormat="1" ht="15" customHeight="1"/>
    <row r="2730" s="7" customFormat="1" ht="15" customHeight="1"/>
    <row r="2731" s="7" customFormat="1" ht="15" customHeight="1"/>
    <row r="2732" s="7" customFormat="1" ht="15" customHeight="1"/>
    <row r="2733" s="7" customFormat="1" ht="15" customHeight="1"/>
    <row r="2734" s="7" customFormat="1" ht="15" customHeight="1"/>
    <row r="2735" s="7" customFormat="1" ht="15" customHeight="1"/>
    <row r="2736" s="7" customFormat="1" ht="15" customHeight="1"/>
    <row r="2737" s="7" customFormat="1" ht="15" customHeight="1"/>
    <row r="2738" s="7" customFormat="1" ht="15" customHeight="1"/>
    <row r="2739" s="7" customFormat="1" ht="15" customHeight="1"/>
    <row r="2740" s="7" customFormat="1" ht="15" customHeight="1"/>
    <row r="2741" s="7" customFormat="1" ht="15" customHeight="1"/>
    <row r="2742" s="7" customFormat="1" ht="15" customHeight="1"/>
    <row r="2743" s="7" customFormat="1" ht="15" customHeight="1"/>
    <row r="2744" s="7" customFormat="1" ht="15" customHeight="1"/>
    <row r="2745" s="7" customFormat="1" ht="15" customHeight="1"/>
    <row r="2746" s="7" customFormat="1" ht="15" customHeight="1"/>
    <row r="2747" s="7" customFormat="1" ht="15" customHeight="1"/>
    <row r="2748" s="7" customFormat="1" ht="15" customHeight="1"/>
    <row r="2749" s="7" customFormat="1" ht="15" customHeight="1"/>
    <row r="2750" s="7" customFormat="1" ht="15" customHeight="1"/>
    <row r="2751" s="7" customFormat="1" ht="15" customHeight="1"/>
    <row r="2752" s="7" customFormat="1" ht="15" customHeight="1"/>
    <row r="2753" s="7" customFormat="1" ht="15" customHeight="1"/>
    <row r="2754" s="7" customFormat="1" ht="15" customHeight="1"/>
    <row r="2755" s="7" customFormat="1" ht="15" customHeight="1"/>
    <row r="2756" s="7" customFormat="1" ht="15" customHeight="1"/>
    <row r="2757" s="7" customFormat="1" ht="15" customHeight="1"/>
    <row r="2758" s="7" customFormat="1" ht="15" customHeight="1"/>
    <row r="2759" s="7" customFormat="1" ht="15" customHeight="1"/>
    <row r="2760" s="7" customFormat="1" ht="15" customHeight="1"/>
    <row r="2761" s="7" customFormat="1" ht="15" customHeight="1"/>
    <row r="2762" s="7" customFormat="1" ht="15" customHeight="1"/>
    <row r="2763" s="7" customFormat="1" ht="15" customHeight="1"/>
    <row r="2764" s="7" customFormat="1" ht="15" customHeight="1"/>
    <row r="2765" s="7" customFormat="1" ht="15" customHeight="1"/>
    <row r="2766" s="7" customFormat="1" ht="15" customHeight="1"/>
    <row r="2767" s="7" customFormat="1" ht="15" customHeight="1"/>
    <row r="2768" s="7" customFormat="1" ht="15" customHeight="1"/>
    <row r="2769" s="7" customFormat="1" ht="15" customHeight="1"/>
    <row r="2770" s="7" customFormat="1" ht="15" customHeight="1"/>
    <row r="2771" s="7" customFormat="1" ht="15" customHeight="1"/>
    <row r="2772" s="7" customFormat="1" ht="15" customHeight="1"/>
    <row r="2773" s="7" customFormat="1" ht="15" customHeight="1"/>
    <row r="2774" s="7" customFormat="1" ht="15" customHeight="1"/>
    <row r="2775" s="7" customFormat="1" ht="15" customHeight="1"/>
    <row r="2776" s="7" customFormat="1" ht="15" customHeight="1"/>
    <row r="2777" s="7" customFormat="1" ht="15" customHeight="1"/>
    <row r="2778" s="7" customFormat="1" ht="15" customHeight="1"/>
    <row r="2779" s="7" customFormat="1" ht="15" customHeight="1"/>
    <row r="2780" s="7" customFormat="1" ht="15" customHeight="1"/>
    <row r="2781" s="7" customFormat="1" ht="15" customHeight="1"/>
  </sheetData>
  <printOptions/>
  <pageMargins left="0.5" right="0" top="0.5" bottom="0.1" header="0.21"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yfyap</cp:lastModifiedBy>
  <cp:lastPrinted>2010-02-24T10:26:32Z</cp:lastPrinted>
  <dcterms:created xsi:type="dcterms:W3CDTF">1999-09-28T08:02:16Z</dcterms:created>
  <dcterms:modified xsi:type="dcterms:W3CDTF">2010-02-24T10:26:39Z</dcterms:modified>
  <cp:category/>
  <cp:version/>
  <cp:contentType/>
  <cp:contentStatus/>
</cp:coreProperties>
</file>